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72" windowWidth="15180" windowHeight="9204" activeTab="0"/>
  </bookViews>
  <sheets>
    <sheet name="Sheet1" sheetId="1" r:id="rId1"/>
    <sheet name="Sheet2" sheetId="2" r:id="rId2"/>
  </sheets>
  <externalReferences>
    <externalReference r:id="rId6"/>
    <externalReference r:id="rId7"/>
  </externalReference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<sst xmlns="http://schemas.openxmlformats.org/spreadsheetml/2006/main" count="132" uniqueCount="127">
  <si>
    <t>Title</t>
  </si>
  <si>
    <t>First Name</t>
  </si>
  <si>
    <t>Last Name</t>
  </si>
  <si>
    <t>Hours Worked</t>
  </si>
  <si>
    <t>Rate</t>
  </si>
  <si>
    <t>Gross Pay</t>
  </si>
  <si>
    <t>Fed</t>
  </si>
  <si>
    <t>SS</t>
  </si>
  <si>
    <t>State</t>
  </si>
  <si>
    <t>Medical</t>
  </si>
  <si>
    <t>Dental</t>
  </si>
  <si>
    <t>401-K Rate</t>
  </si>
  <si>
    <t>401-K</t>
  </si>
  <si>
    <t>LTD</t>
  </si>
  <si>
    <t>Net Pay</t>
  </si>
  <si>
    <t>Jan</t>
  </si>
  <si>
    <t>Abe</t>
  </si>
  <si>
    <t>Anthony</t>
  </si>
  <si>
    <t>Antonia</t>
  </si>
  <si>
    <t>Carlos</t>
  </si>
  <si>
    <t>Carol</t>
  </si>
  <si>
    <t xml:space="preserve">Chu Gi </t>
  </si>
  <si>
    <t xml:space="preserve">Corrine </t>
  </si>
  <si>
    <t>Eileen</t>
  </si>
  <si>
    <t xml:space="preserve">Eram </t>
  </si>
  <si>
    <t>Janine</t>
  </si>
  <si>
    <t xml:space="preserve">Jennifer </t>
  </si>
  <si>
    <t>Jewel</t>
  </si>
  <si>
    <t>Juan</t>
  </si>
  <si>
    <t>Kate</t>
  </si>
  <si>
    <t>Katerina</t>
  </si>
  <si>
    <t xml:space="preserve">Lucy </t>
  </si>
  <si>
    <t>Maria</t>
  </si>
  <si>
    <t>Marty</t>
  </si>
  <si>
    <t>Meghan</t>
  </si>
  <si>
    <t>Mika</t>
  </si>
  <si>
    <t>Nathan</t>
  </si>
  <si>
    <t>Rafiquil</t>
  </si>
  <si>
    <t>Randall</t>
  </si>
  <si>
    <t>Shakur</t>
  </si>
  <si>
    <t>Shale</t>
  </si>
  <si>
    <t>Shamir</t>
  </si>
  <si>
    <t>Shiree</t>
  </si>
  <si>
    <t>Su</t>
  </si>
  <si>
    <t>Tony</t>
  </si>
  <si>
    <t xml:space="preserve">Verna </t>
  </si>
  <si>
    <t>Wallace</t>
  </si>
  <si>
    <t>Woo</t>
  </si>
  <si>
    <t>Wu</t>
  </si>
  <si>
    <t>#N/A</t>
  </si>
  <si>
    <t>(blank)</t>
  </si>
  <si>
    <t>Grand Total</t>
  </si>
  <si>
    <t>Altare</t>
  </si>
  <si>
    <t>Altare Total</t>
  </si>
  <si>
    <t>Borough</t>
  </si>
  <si>
    <t>Borough Total</t>
  </si>
  <si>
    <t>Brown</t>
  </si>
  <si>
    <t>Brown Total</t>
  </si>
  <si>
    <t>Carroll</t>
  </si>
  <si>
    <t>Carroll Total</t>
  </si>
  <si>
    <t>Chen</t>
  </si>
  <si>
    <t>Chen Total</t>
  </si>
  <si>
    <t>Costello</t>
  </si>
  <si>
    <t>Costello Total</t>
  </si>
  <si>
    <t>Damir</t>
  </si>
  <si>
    <t>Damir Total</t>
  </si>
  <si>
    <t>Fan</t>
  </si>
  <si>
    <t>Fan Total</t>
  </si>
  <si>
    <t>Flynn</t>
  </si>
  <si>
    <t>Flynn Total</t>
  </si>
  <si>
    <t>Gonzales</t>
  </si>
  <si>
    <t>Gonzales Total</t>
  </si>
  <si>
    <t>Gritada</t>
  </si>
  <si>
    <t>Gritada Total</t>
  </si>
  <si>
    <t>Hassan</t>
  </si>
  <si>
    <t>Hassan Total</t>
  </si>
  <si>
    <t>Kim</t>
  </si>
  <si>
    <t>Kim Total</t>
  </si>
  <si>
    <t>Latinz</t>
  </si>
  <si>
    <t>Latinz Total</t>
  </si>
  <si>
    <t>Lee</t>
  </si>
  <si>
    <t>Lee Total</t>
  </si>
  <si>
    <t>Lewis</t>
  </si>
  <si>
    <t>Lewis Total</t>
  </si>
  <si>
    <t>Lohr</t>
  </si>
  <si>
    <t>Lohr Total</t>
  </si>
  <si>
    <t>Monrow</t>
  </si>
  <si>
    <t>Monrow Total</t>
  </si>
  <si>
    <t>Nachez</t>
  </si>
  <si>
    <t>Nachez Total</t>
  </si>
  <si>
    <t>Navarro</t>
  </si>
  <si>
    <t>Navarro Total</t>
  </si>
  <si>
    <t>Nguyen</t>
  </si>
  <si>
    <t>Nguyen Total</t>
  </si>
  <si>
    <t>Nuniez</t>
  </si>
  <si>
    <t>Nuniez Total</t>
  </si>
  <si>
    <t>Rittenhouse</t>
  </si>
  <si>
    <t>Rittenhouse Total</t>
  </si>
  <si>
    <t>Ryan</t>
  </si>
  <si>
    <t>Ryan Total</t>
  </si>
  <si>
    <t>Scott</t>
  </si>
  <si>
    <t>Scott Total</t>
  </si>
  <si>
    <t>Splendoria</t>
  </si>
  <si>
    <t>Splendoria Total</t>
  </si>
  <si>
    <t>Van Croy</t>
  </si>
  <si>
    <t>Van Croy Total</t>
  </si>
  <si>
    <t>Vidito</t>
  </si>
  <si>
    <t>Vidito Total</t>
  </si>
  <si>
    <t>Walters</t>
  </si>
  <si>
    <t>Walters Total</t>
  </si>
  <si>
    <t>Whitney</t>
  </si>
  <si>
    <t>Whitney Total</t>
  </si>
  <si>
    <t>Wilson</t>
  </si>
  <si>
    <t>Wilson Total</t>
  </si>
  <si>
    <t>Yamaguchi</t>
  </si>
  <si>
    <t>Yamaguchi Total</t>
  </si>
  <si>
    <t>#N/A Total</t>
  </si>
  <si>
    <t>(blank) Total</t>
  </si>
  <si>
    <t>Sum of Hours Worked</t>
  </si>
  <si>
    <t>Data</t>
  </si>
  <si>
    <t>Sum of Gross Pay</t>
  </si>
  <si>
    <t>Sum of Fed</t>
  </si>
  <si>
    <t>Sum of SS</t>
  </si>
  <si>
    <t>Sum of State</t>
  </si>
  <si>
    <t>Sum of 401-K</t>
  </si>
  <si>
    <t>Sum of Net Pay</t>
  </si>
  <si>
    <t>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</si>
</sst>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Arial"/>
      <family val="0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numFmt numFmtId="164" formatCode="&quot;$&quot;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Ingenus\Book\Learning%20Excel%202003\Solutions\S84PhotoTownPayroll%20041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Ingenus\Book\Learning%20Excel%202003\Solutions\S84PhotoTownPayroll%200412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yroll"/>
    </sheetNames>
    <sheetDataSet>
      <sheetData sheetId="1">
        <row r="8">
          <cell r="G8">
            <v>40</v>
          </cell>
          <cell r="H8">
            <v>6.98</v>
          </cell>
          <cell r="I8">
            <v>1396.0000000000002</v>
          </cell>
          <cell r="J8">
            <v>265.24000000000007</v>
          </cell>
          <cell r="K8">
            <v>108.19000000000001</v>
          </cell>
          <cell r="L8">
            <v>83.76</v>
          </cell>
          <cell r="M8">
            <v>4.79</v>
          </cell>
          <cell r="N8">
            <v>1.65</v>
          </cell>
          <cell r="O8">
            <v>0.03383806451612903</v>
          </cell>
          <cell r="P8">
            <v>47.237938064516136</v>
          </cell>
          <cell r="Q8">
            <v>2.046</v>
          </cell>
          <cell r="R8">
            <v>883.0860619354839</v>
          </cell>
        </row>
        <row r="9">
          <cell r="G9">
            <v>40</v>
          </cell>
          <cell r="H9">
            <v>9.48</v>
          </cell>
          <cell r="I9">
            <v>1896.0000000000002</v>
          </cell>
          <cell r="J9">
            <v>360.24000000000007</v>
          </cell>
          <cell r="K9">
            <v>146.94000000000003</v>
          </cell>
          <cell r="L9">
            <v>113.76</v>
          </cell>
          <cell r="M9">
            <v>5.61</v>
          </cell>
          <cell r="N9">
            <v>0</v>
          </cell>
          <cell r="O9">
            <v>0.020837150395778367</v>
          </cell>
          <cell r="P9">
            <v>39.50723715039579</v>
          </cell>
          <cell r="Q9">
            <v>1.386</v>
          </cell>
          <cell r="R9">
            <v>1228.5567628496044</v>
          </cell>
        </row>
        <row r="10">
          <cell r="G10">
            <v>40</v>
          </cell>
          <cell r="H10">
            <v>6.45</v>
          </cell>
          <cell r="I10">
            <v>1290</v>
          </cell>
          <cell r="J10">
            <v>245.1</v>
          </cell>
          <cell r="K10">
            <v>99.975</v>
          </cell>
          <cell r="L10">
            <v>77.39999999999999</v>
          </cell>
          <cell r="M10">
            <v>5.61</v>
          </cell>
          <cell r="N10">
            <v>1.65</v>
          </cell>
          <cell r="O10">
            <v>0.028219844961240307</v>
          </cell>
          <cell r="P10">
            <v>36.4036</v>
          </cell>
          <cell r="Q10">
            <v>2.706</v>
          </cell>
          <cell r="R10">
            <v>821.1554000000001</v>
          </cell>
        </row>
        <row r="11">
          <cell r="G11">
            <v>40</v>
          </cell>
          <cell r="H11">
            <v>5.12</v>
          </cell>
          <cell r="I11">
            <v>1024</v>
          </cell>
          <cell r="J11">
            <v>194.56</v>
          </cell>
          <cell r="K11">
            <v>79.36</v>
          </cell>
          <cell r="L11">
            <v>61.44</v>
          </cell>
          <cell r="M11">
            <v>5.61</v>
          </cell>
          <cell r="N11">
            <v>0</v>
          </cell>
          <cell r="O11">
            <v>0.042706256109481915</v>
          </cell>
          <cell r="P11">
            <v>43.73120625610948</v>
          </cell>
          <cell r="Q11">
            <v>4.686</v>
          </cell>
          <cell r="R11">
            <v>634.6127937438905</v>
          </cell>
        </row>
        <row r="12">
          <cell r="G12">
            <v>20</v>
          </cell>
          <cell r="H12">
            <v>7.2</v>
          </cell>
          <cell r="I12">
            <v>720</v>
          </cell>
          <cell r="J12">
            <v>136.8</v>
          </cell>
          <cell r="K12">
            <v>55.8</v>
          </cell>
          <cell r="L12">
            <v>43.199999999999996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484.2</v>
          </cell>
        </row>
        <row r="13">
          <cell r="G13">
            <v>40</v>
          </cell>
          <cell r="H13">
            <v>7.73</v>
          </cell>
          <cell r="I13">
            <v>1546.0000000000002</v>
          </cell>
          <cell r="J13">
            <v>293.74000000000007</v>
          </cell>
          <cell r="K13">
            <v>119.81500000000001</v>
          </cell>
          <cell r="L13">
            <v>92.76</v>
          </cell>
          <cell r="M13">
            <v>4.785</v>
          </cell>
          <cell r="N13">
            <v>1.65</v>
          </cell>
          <cell r="O13">
            <v>0.023912750809061488</v>
          </cell>
          <cell r="P13">
            <v>36.96911275080907</v>
          </cell>
          <cell r="Q13">
            <v>5.346</v>
          </cell>
          <cell r="R13">
            <v>990.934887249191</v>
          </cell>
        </row>
        <row r="14">
          <cell r="G14">
            <v>28</v>
          </cell>
          <cell r="H14">
            <v>5.64</v>
          </cell>
          <cell r="I14">
            <v>789.5999999999999</v>
          </cell>
          <cell r="J14">
            <v>150.02399999999997</v>
          </cell>
          <cell r="K14">
            <v>61.193999999999996</v>
          </cell>
          <cell r="L14">
            <v>47.37599999999999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531.006</v>
          </cell>
        </row>
        <row r="15">
          <cell r="G15">
            <v>40</v>
          </cell>
          <cell r="H15">
            <v>8.33</v>
          </cell>
          <cell r="I15">
            <v>1666</v>
          </cell>
          <cell r="J15">
            <v>316.54</v>
          </cell>
          <cell r="K15">
            <v>129.115</v>
          </cell>
          <cell r="L15">
            <v>99.96</v>
          </cell>
          <cell r="M15">
            <v>5.61</v>
          </cell>
          <cell r="N15">
            <v>0</v>
          </cell>
          <cell r="O15">
            <v>0.02737291291291291</v>
          </cell>
          <cell r="P15">
            <v>45.60327291291291</v>
          </cell>
          <cell r="Q15">
            <v>4.026</v>
          </cell>
          <cell r="R15">
            <v>1065.1457270870872</v>
          </cell>
        </row>
        <row r="16">
          <cell r="G16">
            <v>40</v>
          </cell>
          <cell r="H16">
            <v>6.16</v>
          </cell>
          <cell r="I16">
            <v>1232</v>
          </cell>
          <cell r="J16">
            <v>234.08</v>
          </cell>
          <cell r="K16">
            <v>95.48</v>
          </cell>
          <cell r="L16">
            <v>73.92</v>
          </cell>
          <cell r="M16">
            <v>5.61</v>
          </cell>
          <cell r="N16">
            <v>1.65</v>
          </cell>
          <cell r="O16">
            <v>0.015550690495532088</v>
          </cell>
          <cell r="P16">
            <v>19.15845069049553</v>
          </cell>
          <cell r="Q16">
            <v>6.006</v>
          </cell>
          <cell r="R16">
            <v>796.0955493095045</v>
          </cell>
        </row>
        <row r="17">
          <cell r="G17">
            <v>40</v>
          </cell>
          <cell r="H17">
            <v>10.88</v>
          </cell>
          <cell r="I17">
            <v>2176</v>
          </cell>
          <cell r="J17">
            <v>413.44</v>
          </cell>
          <cell r="K17">
            <v>168.64</v>
          </cell>
          <cell r="L17">
            <v>130.56</v>
          </cell>
          <cell r="M17">
            <v>4.785</v>
          </cell>
          <cell r="N17">
            <v>1.65</v>
          </cell>
          <cell r="O17">
            <v>0.0124256091954023</v>
          </cell>
          <cell r="P17">
            <v>27.038125609195404</v>
          </cell>
          <cell r="Q17">
            <v>0.726</v>
          </cell>
          <cell r="R17">
            <v>1429.1608743908048</v>
          </cell>
        </row>
        <row r="18">
          <cell r="G18">
            <v>12</v>
          </cell>
          <cell r="H18">
            <v>6.3</v>
          </cell>
          <cell r="I18">
            <v>378</v>
          </cell>
          <cell r="J18">
            <v>71.82000000000001</v>
          </cell>
          <cell r="K18">
            <v>29.294999999999998</v>
          </cell>
          <cell r="L18">
            <v>22.68</v>
          </cell>
          <cell r="M18">
            <v>3.25</v>
          </cell>
          <cell r="O18">
            <v>0.02</v>
          </cell>
          <cell r="P18">
            <v>7.5600000000000005</v>
          </cell>
          <cell r="R18">
            <v>243.39499999999998</v>
          </cell>
        </row>
        <row r="19">
          <cell r="G19">
            <v>22</v>
          </cell>
          <cell r="H19">
            <v>6.75</v>
          </cell>
          <cell r="I19">
            <v>742.5</v>
          </cell>
          <cell r="J19">
            <v>141.075</v>
          </cell>
          <cell r="K19">
            <v>57.54375</v>
          </cell>
          <cell r="L19">
            <v>44.55</v>
          </cell>
          <cell r="M19">
            <v>5</v>
          </cell>
          <cell r="O19">
            <v>0.03</v>
          </cell>
          <cell r="P19">
            <v>22.275</v>
          </cell>
          <cell r="R19">
            <v>472.05625000000003</v>
          </cell>
        </row>
        <row r="20">
          <cell r="G20">
            <v>40</v>
          </cell>
          <cell r="H20">
            <v>7</v>
          </cell>
          <cell r="I20">
            <v>1400</v>
          </cell>
          <cell r="J20">
            <v>266</v>
          </cell>
          <cell r="K20">
            <v>108.5</v>
          </cell>
          <cell r="L20">
            <v>84</v>
          </cell>
          <cell r="M20">
            <v>3.25</v>
          </cell>
          <cell r="O20">
            <v>0.02</v>
          </cell>
          <cell r="P20">
            <v>28</v>
          </cell>
          <cell r="R20">
            <v>910.25</v>
          </cell>
        </row>
        <row r="21">
          <cell r="G21">
            <v>18</v>
          </cell>
          <cell r="H21">
            <v>6.5</v>
          </cell>
          <cell r="I21">
            <v>585</v>
          </cell>
          <cell r="J21">
            <v>111.15</v>
          </cell>
          <cell r="K21">
            <v>45.3375</v>
          </cell>
          <cell r="L21">
            <v>35.1</v>
          </cell>
          <cell r="O21">
            <v>0.03</v>
          </cell>
          <cell r="P21">
            <v>17.55</v>
          </cell>
          <cell r="R21">
            <v>375.8625</v>
          </cell>
        </row>
        <row r="22">
          <cell r="G22">
            <v>38.5</v>
          </cell>
          <cell r="H22">
            <v>6.15</v>
          </cell>
          <cell r="I22">
            <v>1183.875</v>
          </cell>
          <cell r="J22">
            <v>224.93625</v>
          </cell>
          <cell r="K22">
            <v>91.75031249999999</v>
          </cell>
          <cell r="L22">
            <v>71.0325</v>
          </cell>
          <cell r="O22">
            <v>0.02</v>
          </cell>
          <cell r="P22">
            <v>23.677500000000002</v>
          </cell>
          <cell r="R22">
            <v>772.4784375</v>
          </cell>
        </row>
        <row r="23">
          <cell r="G23">
            <v>10.5</v>
          </cell>
          <cell r="H23">
            <v>6.55</v>
          </cell>
          <cell r="I23">
            <v>343.87499999999994</v>
          </cell>
          <cell r="J23">
            <v>65.33624999999999</v>
          </cell>
          <cell r="K23">
            <v>26.650312499999995</v>
          </cell>
          <cell r="L23">
            <v>20.632499999999997</v>
          </cell>
          <cell r="M23">
            <v>5</v>
          </cell>
          <cell r="P23">
            <v>0</v>
          </cell>
          <cell r="R23">
            <v>226.25593749999996</v>
          </cell>
        </row>
        <row r="24">
          <cell r="G24">
            <v>19</v>
          </cell>
          <cell r="H24">
            <v>7</v>
          </cell>
          <cell r="I24">
            <v>665</v>
          </cell>
          <cell r="J24">
            <v>126.35000000000001</v>
          </cell>
          <cell r="K24">
            <v>51.5375</v>
          </cell>
          <cell r="L24">
            <v>39.9</v>
          </cell>
          <cell r="O24">
            <v>0.04</v>
          </cell>
          <cell r="P24">
            <v>26.6</v>
          </cell>
          <cell r="R24">
            <v>420.61249999999995</v>
          </cell>
        </row>
        <row r="25">
          <cell r="G25">
            <v>30</v>
          </cell>
          <cell r="H25">
            <v>7.25</v>
          </cell>
          <cell r="I25">
            <v>1087.5</v>
          </cell>
          <cell r="J25">
            <v>206.625</v>
          </cell>
          <cell r="K25">
            <v>84.28125</v>
          </cell>
          <cell r="L25">
            <v>65.25</v>
          </cell>
          <cell r="M25">
            <v>3.25</v>
          </cell>
          <cell r="O25">
            <v>0.02</v>
          </cell>
          <cell r="P25">
            <v>21.75</v>
          </cell>
          <cell r="R25">
            <v>706.34375</v>
          </cell>
        </row>
        <row r="26">
          <cell r="G26">
            <v>31.5</v>
          </cell>
          <cell r="H26">
            <v>6.85</v>
          </cell>
          <cell r="I26">
            <v>1078.875</v>
          </cell>
          <cell r="J26">
            <v>204.98625</v>
          </cell>
          <cell r="K26">
            <v>83.6128125</v>
          </cell>
          <cell r="L26">
            <v>64.7325</v>
          </cell>
          <cell r="M26">
            <v>5</v>
          </cell>
          <cell r="P26">
            <v>0</v>
          </cell>
          <cell r="R26">
            <v>720.5434375</v>
          </cell>
        </row>
        <row r="27">
          <cell r="G27">
            <v>32.5</v>
          </cell>
          <cell r="H27">
            <v>6.3</v>
          </cell>
          <cell r="I27">
            <v>1023.75</v>
          </cell>
          <cell r="J27">
            <v>194.5125</v>
          </cell>
          <cell r="K27">
            <v>79.340625</v>
          </cell>
          <cell r="L27">
            <v>61.425</v>
          </cell>
          <cell r="M27">
            <v>3.25</v>
          </cell>
          <cell r="O27">
            <v>0.03</v>
          </cell>
          <cell r="P27">
            <v>30.7125</v>
          </cell>
          <cell r="R27">
            <v>654.509375</v>
          </cell>
        </row>
        <row r="28">
          <cell r="G28">
            <v>40</v>
          </cell>
          <cell r="H28">
            <v>7</v>
          </cell>
          <cell r="I28">
            <v>1400</v>
          </cell>
          <cell r="J28">
            <v>266</v>
          </cell>
          <cell r="K28">
            <v>108.5</v>
          </cell>
          <cell r="L28">
            <v>84</v>
          </cell>
          <cell r="M28">
            <v>5</v>
          </cell>
          <cell r="O28">
            <v>0.02</v>
          </cell>
          <cell r="P28">
            <v>28</v>
          </cell>
          <cell r="R28">
            <v>908.5</v>
          </cell>
        </row>
        <row r="29">
          <cell r="G29">
            <v>28</v>
          </cell>
          <cell r="H29">
            <v>7.25</v>
          </cell>
          <cell r="I29">
            <v>1015</v>
          </cell>
          <cell r="J29">
            <v>192.85</v>
          </cell>
          <cell r="K29">
            <v>78.6625</v>
          </cell>
          <cell r="L29">
            <v>60.9</v>
          </cell>
          <cell r="M29">
            <v>3.25</v>
          </cell>
          <cell r="O29">
            <v>0.04</v>
          </cell>
          <cell r="P29">
            <v>40.6</v>
          </cell>
          <cell r="R29">
            <v>638.7375000000001</v>
          </cell>
        </row>
        <row r="30">
          <cell r="G30">
            <v>22</v>
          </cell>
          <cell r="H30">
            <v>6.3</v>
          </cell>
          <cell r="I30">
            <v>693</v>
          </cell>
          <cell r="J30">
            <v>131.67</v>
          </cell>
          <cell r="K30">
            <v>53.7075</v>
          </cell>
          <cell r="L30">
            <v>41.58</v>
          </cell>
          <cell r="M30">
            <v>5</v>
          </cell>
          <cell r="O30">
            <v>0.02</v>
          </cell>
          <cell r="P30">
            <v>13.86</v>
          </cell>
          <cell r="R30">
            <v>447.1825</v>
          </cell>
        </row>
        <row r="31">
          <cell r="G31">
            <v>12.5</v>
          </cell>
          <cell r="H31">
            <v>6.35</v>
          </cell>
          <cell r="I31">
            <v>396.875</v>
          </cell>
          <cell r="J31">
            <v>75.40625</v>
          </cell>
          <cell r="K31">
            <v>30.7578125</v>
          </cell>
          <cell r="L31">
            <v>23.8125</v>
          </cell>
          <cell r="P31">
            <v>0</v>
          </cell>
          <cell r="R31">
            <v>266.8984375</v>
          </cell>
        </row>
        <row r="32">
          <cell r="G32">
            <v>12</v>
          </cell>
          <cell r="H32">
            <v>6.85</v>
          </cell>
          <cell r="I32">
            <v>410.99999999999994</v>
          </cell>
          <cell r="J32">
            <v>78.08999999999999</v>
          </cell>
          <cell r="K32">
            <v>31.852499999999996</v>
          </cell>
          <cell r="L32">
            <v>24.659999999999997</v>
          </cell>
          <cell r="M32">
            <v>5</v>
          </cell>
          <cell r="O32">
            <v>0.03</v>
          </cell>
          <cell r="P32">
            <v>12.329999999999998</v>
          </cell>
          <cell r="R32">
            <v>259.0675</v>
          </cell>
        </row>
        <row r="33">
          <cell r="G33">
            <v>20</v>
          </cell>
          <cell r="H33">
            <v>7.1</v>
          </cell>
          <cell r="I33">
            <v>710</v>
          </cell>
          <cell r="J33">
            <v>134.9</v>
          </cell>
          <cell r="K33">
            <v>55.025</v>
          </cell>
          <cell r="L33">
            <v>42.6</v>
          </cell>
          <cell r="P33">
            <v>0</v>
          </cell>
          <cell r="R33">
            <v>477.475</v>
          </cell>
        </row>
        <row r="34">
          <cell r="G34">
            <v>18</v>
          </cell>
          <cell r="H34">
            <v>7</v>
          </cell>
          <cell r="I34">
            <v>630</v>
          </cell>
          <cell r="J34">
            <v>119.7</v>
          </cell>
          <cell r="K34">
            <v>48.825</v>
          </cell>
          <cell r="L34">
            <v>37.8</v>
          </cell>
          <cell r="O34">
            <v>0.02</v>
          </cell>
          <cell r="P34">
            <v>12.6</v>
          </cell>
          <cell r="R34">
            <v>411.075</v>
          </cell>
        </row>
        <row r="35">
          <cell r="G35">
            <v>20.5</v>
          </cell>
          <cell r="H35">
            <v>6.85</v>
          </cell>
          <cell r="I35">
            <v>702.1249999999999</v>
          </cell>
          <cell r="J35">
            <v>133.40374999999997</v>
          </cell>
          <cell r="K35">
            <v>54.41468749999999</v>
          </cell>
          <cell r="L35">
            <v>42.12749999999999</v>
          </cell>
          <cell r="M35">
            <v>5</v>
          </cell>
          <cell r="P35">
            <v>0</v>
          </cell>
          <cell r="R35">
            <v>467.17906249999993</v>
          </cell>
        </row>
        <row r="36">
          <cell r="G36">
            <v>27</v>
          </cell>
          <cell r="H36">
            <v>7</v>
          </cell>
          <cell r="I36">
            <v>945</v>
          </cell>
          <cell r="J36">
            <v>179.55</v>
          </cell>
          <cell r="K36">
            <v>73.2375</v>
          </cell>
          <cell r="L36">
            <v>56.699999999999996</v>
          </cell>
          <cell r="M36">
            <v>5</v>
          </cell>
          <cell r="P36">
            <v>0</v>
          </cell>
          <cell r="R36">
            <v>630.5125</v>
          </cell>
        </row>
        <row r="37">
          <cell r="G37">
            <v>26</v>
          </cell>
          <cell r="H37">
            <v>6.75</v>
          </cell>
          <cell r="I37">
            <v>877.5</v>
          </cell>
          <cell r="J37">
            <v>166.725</v>
          </cell>
          <cell r="K37">
            <v>68.00625</v>
          </cell>
          <cell r="L37">
            <v>52.65</v>
          </cell>
          <cell r="M37">
            <v>3.25</v>
          </cell>
          <cell r="P37">
            <v>0</v>
          </cell>
          <cell r="R37">
            <v>586.8687500000001</v>
          </cell>
        </row>
        <row r="38">
          <cell r="G38">
            <v>32.75</v>
          </cell>
          <cell r="H38">
            <v>6.65</v>
          </cell>
          <cell r="I38">
            <v>1088.9375</v>
          </cell>
          <cell r="J38">
            <v>206.898125</v>
          </cell>
          <cell r="K38">
            <v>84.39265625</v>
          </cell>
          <cell r="L38">
            <v>65.33624999999999</v>
          </cell>
          <cell r="M38">
            <v>5</v>
          </cell>
          <cell r="O38">
            <v>0.03</v>
          </cell>
          <cell r="P38">
            <v>32.668124999999996</v>
          </cell>
          <cell r="R38">
            <v>694.6423437499999</v>
          </cell>
        </row>
        <row r="39">
          <cell r="G39">
            <v>18</v>
          </cell>
          <cell r="H39">
            <v>6.75</v>
          </cell>
          <cell r="I39">
            <v>607.5</v>
          </cell>
          <cell r="J39">
            <v>115.425</v>
          </cell>
          <cell r="K39">
            <v>47.08125</v>
          </cell>
          <cell r="L39">
            <v>36.449999999999996</v>
          </cell>
          <cell r="O39">
            <v>0.02</v>
          </cell>
          <cell r="P39">
            <v>12.15</v>
          </cell>
          <cell r="R39">
            <v>396.39375000000007</v>
          </cell>
        </row>
        <row r="40">
          <cell r="G40">
            <v>36.5</v>
          </cell>
          <cell r="H40">
            <v>7.1</v>
          </cell>
          <cell r="I40">
            <v>1295.75</v>
          </cell>
          <cell r="J40">
            <v>246.1925</v>
          </cell>
          <cell r="K40">
            <v>100.420625</v>
          </cell>
          <cell r="L40">
            <v>77.74499999999999</v>
          </cell>
          <cell r="M40">
            <v>3.25</v>
          </cell>
          <cell r="O40">
            <v>0.04</v>
          </cell>
          <cell r="P40">
            <v>51.83</v>
          </cell>
          <cell r="R40">
            <v>816.311875</v>
          </cell>
        </row>
        <row r="41">
          <cell r="G41">
            <v>40</v>
          </cell>
          <cell r="H41">
            <v>7.1</v>
          </cell>
          <cell r="I41">
            <v>1420</v>
          </cell>
          <cell r="J41">
            <v>269.8</v>
          </cell>
          <cell r="K41">
            <v>110.05</v>
          </cell>
          <cell r="L41">
            <v>85.2</v>
          </cell>
          <cell r="M41">
            <v>5</v>
          </cell>
          <cell r="P41">
            <v>0</v>
          </cell>
          <cell r="R41">
            <v>949.95</v>
          </cell>
        </row>
        <row r="42">
          <cell r="G42">
            <v>30</v>
          </cell>
          <cell r="H42">
            <v>6.5</v>
          </cell>
          <cell r="I42">
            <v>975</v>
          </cell>
          <cell r="J42">
            <v>185.25</v>
          </cell>
          <cell r="K42">
            <v>75.5625</v>
          </cell>
          <cell r="L42">
            <v>58.5</v>
          </cell>
          <cell r="M42">
            <v>3.25</v>
          </cell>
          <cell r="O42">
            <v>0.04</v>
          </cell>
          <cell r="P42">
            <v>39</v>
          </cell>
          <cell r="R42">
            <v>613.4375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Payroll"/>
    </sheetNames>
    <sheetDataSet>
      <sheetData sheetId="1">
        <row r="7">
          <cell r="C7" t="str">
            <v>Employee ID</v>
          </cell>
          <cell r="D7" t="str">
            <v>Title</v>
          </cell>
          <cell r="E7" t="str">
            <v>First Name</v>
          </cell>
          <cell r="F7" t="str">
            <v>Last Name</v>
          </cell>
          <cell r="G7" t="str">
            <v>Hours Worked</v>
          </cell>
          <cell r="H7" t="str">
            <v>Rate</v>
          </cell>
          <cell r="I7" t="str">
            <v>Gross Pay</v>
          </cell>
          <cell r="J7" t="str">
            <v>Fed</v>
          </cell>
          <cell r="K7" t="str">
            <v>SS</v>
          </cell>
          <cell r="L7" t="str">
            <v>State</v>
          </cell>
          <cell r="M7" t="str">
            <v>Medical</v>
          </cell>
          <cell r="N7" t="str">
            <v>Dental</v>
          </cell>
          <cell r="O7" t="str">
            <v>401-K Rate</v>
          </cell>
          <cell r="P7" t="str">
            <v>401-K</v>
          </cell>
          <cell r="Q7" t="str">
            <v>LTD</v>
          </cell>
          <cell r="R7" t="str">
            <v>Net Pay</v>
          </cell>
        </row>
        <row r="8">
          <cell r="C8">
            <v>17564</v>
          </cell>
          <cell r="D8" t="str">
            <v>Mr.</v>
          </cell>
          <cell r="E8" t="str">
            <v>Juan</v>
          </cell>
          <cell r="F8" t="str">
            <v>Nuniez</v>
          </cell>
          <cell r="G8">
            <v>20</v>
          </cell>
          <cell r="H8">
            <v>7.302499999999999</v>
          </cell>
          <cell r="I8">
            <v>730.2499999999999</v>
          </cell>
          <cell r="J8">
            <v>138.74749999999997</v>
          </cell>
          <cell r="K8">
            <v>56.59437499999999</v>
          </cell>
          <cell r="L8">
            <v>43.81499999999999</v>
          </cell>
          <cell r="P8">
            <v>0</v>
          </cell>
          <cell r="R8">
            <v>491.09312499999993</v>
          </cell>
        </row>
        <row r="9">
          <cell r="C9">
            <v>18946</v>
          </cell>
          <cell r="D9" t="str">
            <v>Mr.</v>
          </cell>
          <cell r="E9" t="str">
            <v>Shakur</v>
          </cell>
          <cell r="F9" t="str">
            <v>Brown</v>
          </cell>
          <cell r="G9">
            <v>40</v>
          </cell>
          <cell r="H9">
            <v>7.4174999999999995</v>
          </cell>
          <cell r="I9">
            <v>1483.5</v>
          </cell>
          <cell r="J9">
            <v>281.865</v>
          </cell>
          <cell r="K9">
            <v>114.97125</v>
          </cell>
          <cell r="L9">
            <v>89.00999999999999</v>
          </cell>
          <cell r="M9">
            <v>3.25</v>
          </cell>
          <cell r="O9">
            <v>0.02</v>
          </cell>
          <cell r="P9">
            <v>29.67</v>
          </cell>
          <cell r="R9">
            <v>964.73375</v>
          </cell>
        </row>
        <row r="10">
          <cell r="C10">
            <v>20965</v>
          </cell>
          <cell r="D10" t="str">
            <v>Mrs.</v>
          </cell>
          <cell r="E10" t="str">
            <v>Rafiquil</v>
          </cell>
          <cell r="F10" t="str">
            <v>Damir</v>
          </cell>
          <cell r="G10">
            <v>38.5</v>
          </cell>
          <cell r="H10">
            <v>6.485999999999999</v>
          </cell>
          <cell r="I10">
            <v>1248.5549999999998</v>
          </cell>
          <cell r="J10">
            <v>237.22544999999997</v>
          </cell>
          <cell r="K10">
            <v>96.76301249999999</v>
          </cell>
          <cell r="L10">
            <v>74.91329999999999</v>
          </cell>
          <cell r="O10">
            <v>0.02</v>
          </cell>
          <cell r="P10">
            <v>24.971099999999996</v>
          </cell>
          <cell r="R10">
            <v>814.6821375</v>
          </cell>
        </row>
        <row r="11">
          <cell r="C11">
            <v>21544</v>
          </cell>
          <cell r="D11" t="str">
            <v>Ms.</v>
          </cell>
          <cell r="E11" t="str">
            <v>Eileen</v>
          </cell>
          <cell r="F11" t="str">
            <v>Costello</v>
          </cell>
          <cell r="G11">
            <v>40</v>
          </cell>
          <cell r="H11">
            <v>8.1165</v>
          </cell>
          <cell r="I11">
            <v>1623.3000000000002</v>
          </cell>
          <cell r="J11">
            <v>308.427</v>
          </cell>
          <cell r="K11">
            <v>125.80575000000002</v>
          </cell>
          <cell r="L11">
            <v>97.39800000000001</v>
          </cell>
          <cell r="M11">
            <v>5.61</v>
          </cell>
          <cell r="N11">
            <v>0</v>
          </cell>
          <cell r="O11">
            <v>0.020837150395778367</v>
          </cell>
          <cell r="P11">
            <v>33.824946237467024</v>
          </cell>
          <cell r="Q11">
            <v>1.386</v>
          </cell>
          <cell r="R11">
            <v>1050.8483037625333</v>
          </cell>
        </row>
        <row r="12">
          <cell r="C12">
            <v>22785</v>
          </cell>
          <cell r="D12" t="str">
            <v>Mr.</v>
          </cell>
          <cell r="E12" t="str">
            <v>Mika</v>
          </cell>
          <cell r="F12" t="str">
            <v>Gritada</v>
          </cell>
          <cell r="G12">
            <v>40</v>
          </cell>
          <cell r="H12">
            <v>6.4</v>
          </cell>
          <cell r="I12">
            <v>1280</v>
          </cell>
          <cell r="J12">
            <v>243.2</v>
          </cell>
          <cell r="K12">
            <v>99.2</v>
          </cell>
          <cell r="L12">
            <v>76.8</v>
          </cell>
          <cell r="M12">
            <v>5.61</v>
          </cell>
          <cell r="N12">
            <v>0</v>
          </cell>
          <cell r="O12">
            <v>0.042706256109481915</v>
          </cell>
          <cell r="P12">
            <v>54.66400782013685</v>
          </cell>
          <cell r="Q12">
            <v>4.686</v>
          </cell>
          <cell r="R12">
            <v>795.8399921798632</v>
          </cell>
        </row>
        <row r="13">
          <cell r="C13">
            <v>22854</v>
          </cell>
          <cell r="D13" t="str">
            <v>Mr.</v>
          </cell>
          <cell r="E13" t="str">
            <v>Abe</v>
          </cell>
          <cell r="F13" t="str">
            <v>Rittenhouse</v>
          </cell>
          <cell r="G13">
            <v>40</v>
          </cell>
          <cell r="H13">
            <v>7.1925</v>
          </cell>
          <cell r="I13">
            <v>1438.5</v>
          </cell>
          <cell r="J13">
            <v>273.315</v>
          </cell>
          <cell r="K13">
            <v>111.48375</v>
          </cell>
          <cell r="L13">
            <v>86.31</v>
          </cell>
          <cell r="M13">
            <v>5.61</v>
          </cell>
          <cell r="N13">
            <v>1.65</v>
          </cell>
          <cell r="O13">
            <v>0.015550690495532088</v>
          </cell>
          <cell r="P13">
            <v>22.36966827782291</v>
          </cell>
          <cell r="Q13">
            <v>6.006</v>
          </cell>
          <cell r="R13">
            <v>931.7555817221771</v>
          </cell>
        </row>
        <row r="14">
          <cell r="C14">
            <v>23151</v>
          </cell>
          <cell r="D14" t="str">
            <v>Ms.</v>
          </cell>
          <cell r="E14" t="str">
            <v>Jewel</v>
          </cell>
          <cell r="F14" t="str">
            <v>Vidito</v>
          </cell>
          <cell r="G14">
            <v>26</v>
          </cell>
          <cell r="H14">
            <v>7.290000000000001</v>
          </cell>
          <cell r="I14">
            <v>947.7</v>
          </cell>
          <cell r="J14">
            <v>180.06300000000002</v>
          </cell>
          <cell r="K14">
            <v>73.44675000000001</v>
          </cell>
          <cell r="L14">
            <v>56.862</v>
          </cell>
          <cell r="M14">
            <v>3.25</v>
          </cell>
          <cell r="P14">
            <v>0</v>
          </cell>
          <cell r="R14">
            <v>634.07825</v>
          </cell>
        </row>
        <row r="15">
          <cell r="C15">
            <v>27995</v>
          </cell>
          <cell r="D15" t="str">
            <v>Mrs.</v>
          </cell>
          <cell r="E15" t="str">
            <v>Maria</v>
          </cell>
          <cell r="F15" t="str">
            <v>Navarro</v>
          </cell>
          <cell r="G15">
            <v>22</v>
          </cell>
          <cell r="H15">
            <v>7.5600000000000005</v>
          </cell>
          <cell r="I15">
            <v>831.6000000000001</v>
          </cell>
          <cell r="J15">
            <v>158.00400000000002</v>
          </cell>
          <cell r="K15">
            <v>64.44900000000001</v>
          </cell>
          <cell r="L15">
            <v>49.89600000000001</v>
          </cell>
          <cell r="M15">
            <v>5</v>
          </cell>
          <cell r="O15">
            <v>0.02</v>
          </cell>
          <cell r="P15">
            <v>16.632</v>
          </cell>
          <cell r="R15">
            <v>537.6190000000001</v>
          </cell>
        </row>
        <row r="16">
          <cell r="C16">
            <v>28499</v>
          </cell>
          <cell r="D16" t="str">
            <v>Mr.</v>
          </cell>
          <cell r="E16" t="str">
            <v>Chu Gi </v>
          </cell>
          <cell r="F16" t="str">
            <v>Nguyen</v>
          </cell>
          <cell r="G16">
            <v>12</v>
          </cell>
          <cell r="H16">
            <v>7.244999999999999</v>
          </cell>
          <cell r="I16">
            <v>434.7</v>
          </cell>
          <cell r="J16">
            <v>82.593</v>
          </cell>
          <cell r="K16">
            <v>33.68925</v>
          </cell>
          <cell r="L16">
            <v>26.081999999999997</v>
          </cell>
          <cell r="M16">
            <v>5</v>
          </cell>
          <cell r="O16">
            <v>0.03</v>
          </cell>
          <cell r="P16">
            <v>13.040999999999999</v>
          </cell>
          <cell r="R16">
            <v>274.29474999999996</v>
          </cell>
        </row>
        <row r="17">
          <cell r="C17">
            <v>28645</v>
          </cell>
          <cell r="D17" t="str">
            <v>Mr.</v>
          </cell>
          <cell r="E17" t="str">
            <v>Wu</v>
          </cell>
          <cell r="F17" t="str">
            <v>Lee</v>
          </cell>
          <cell r="G17">
            <v>40</v>
          </cell>
          <cell r="H17">
            <v>7.074</v>
          </cell>
          <cell r="I17">
            <v>1414.8</v>
          </cell>
          <cell r="J17">
            <v>268.812</v>
          </cell>
          <cell r="K17">
            <v>109.64699999999999</v>
          </cell>
          <cell r="L17">
            <v>84.88799999999999</v>
          </cell>
          <cell r="M17">
            <v>5</v>
          </cell>
          <cell r="O17">
            <v>0.02</v>
          </cell>
          <cell r="P17">
            <v>28.296</v>
          </cell>
          <cell r="R17">
            <v>918.1569999999999</v>
          </cell>
        </row>
        <row r="18">
          <cell r="C18">
            <v>30388</v>
          </cell>
          <cell r="D18" t="str">
            <v>Mrs.</v>
          </cell>
          <cell r="E18" t="str">
            <v>Lucy </v>
          </cell>
          <cell r="F18" t="str">
            <v>Fan</v>
          </cell>
          <cell r="G18">
            <v>10.5</v>
          </cell>
          <cell r="H18">
            <v>8.996400000000001</v>
          </cell>
          <cell r="I18">
            <v>472.31100000000004</v>
          </cell>
          <cell r="J18">
            <v>89.73909</v>
          </cell>
          <cell r="K18">
            <v>36.6041025</v>
          </cell>
          <cell r="L18">
            <v>28.33866</v>
          </cell>
          <cell r="M18">
            <v>5</v>
          </cell>
          <cell r="P18">
            <v>0</v>
          </cell>
          <cell r="R18">
            <v>312.62914750000004</v>
          </cell>
        </row>
        <row r="19">
          <cell r="C19">
            <v>31022</v>
          </cell>
          <cell r="D19" t="str">
            <v>Mrs.</v>
          </cell>
          <cell r="E19" t="str">
            <v>Meghan</v>
          </cell>
          <cell r="F19" t="str">
            <v>Ryan</v>
          </cell>
          <cell r="G19">
            <v>18</v>
          </cell>
          <cell r="H19">
            <v>7.668</v>
          </cell>
          <cell r="I19">
            <v>690.12</v>
          </cell>
          <cell r="J19">
            <v>131.1228</v>
          </cell>
          <cell r="K19">
            <v>53.4843</v>
          </cell>
          <cell r="L19">
            <v>41.407199999999996</v>
          </cell>
          <cell r="O19">
            <v>0.02</v>
          </cell>
          <cell r="P19">
            <v>13.8024</v>
          </cell>
          <cell r="R19">
            <v>450.30330000000004</v>
          </cell>
        </row>
        <row r="20">
          <cell r="C20">
            <v>31524</v>
          </cell>
          <cell r="D20" t="str">
            <v>Mrs.</v>
          </cell>
          <cell r="E20" t="str">
            <v>Jan</v>
          </cell>
          <cell r="F20" t="str">
            <v>Borough</v>
          </cell>
          <cell r="G20">
            <v>22</v>
          </cell>
          <cell r="H20">
            <v>10.2384</v>
          </cell>
          <cell r="I20">
            <v>1126.224</v>
          </cell>
          <cell r="J20">
            <v>213.98255999999998</v>
          </cell>
          <cell r="K20">
            <v>87.28236</v>
          </cell>
          <cell r="L20">
            <v>67.57343999999999</v>
          </cell>
          <cell r="M20">
            <v>5</v>
          </cell>
          <cell r="O20">
            <v>0.03</v>
          </cell>
          <cell r="P20">
            <v>33.786719999999995</v>
          </cell>
          <cell r="R20">
            <v>718.59892</v>
          </cell>
        </row>
        <row r="21">
          <cell r="C21">
            <v>32151</v>
          </cell>
          <cell r="D21" t="str">
            <v>Mr.</v>
          </cell>
          <cell r="E21" t="str">
            <v>Tony</v>
          </cell>
          <cell r="F21" t="str">
            <v>Navarro</v>
          </cell>
          <cell r="G21">
            <v>12.5</v>
          </cell>
          <cell r="H21">
            <v>7.83</v>
          </cell>
          <cell r="I21">
            <v>489.375</v>
          </cell>
          <cell r="J21">
            <v>92.98125</v>
          </cell>
          <cell r="K21">
            <v>37.9265625</v>
          </cell>
          <cell r="L21">
            <v>29.362499999999997</v>
          </cell>
          <cell r="P21">
            <v>0</v>
          </cell>
          <cell r="R21">
            <v>329.1046875</v>
          </cell>
        </row>
        <row r="22">
          <cell r="C22">
            <v>32152</v>
          </cell>
          <cell r="D22" t="str">
            <v>Ms.</v>
          </cell>
          <cell r="E22" t="str">
            <v>Katerina</v>
          </cell>
          <cell r="F22" t="str">
            <v>Flynn</v>
          </cell>
          <cell r="G22">
            <v>30</v>
          </cell>
          <cell r="H22">
            <v>11.7504</v>
          </cell>
          <cell r="I22">
            <v>1762.56</v>
          </cell>
          <cell r="J22">
            <v>334.8864</v>
          </cell>
          <cell r="K22">
            <v>136.5984</v>
          </cell>
          <cell r="L22">
            <v>105.75359999999999</v>
          </cell>
          <cell r="M22">
            <v>3.25</v>
          </cell>
          <cell r="O22">
            <v>0.02</v>
          </cell>
          <cell r="P22">
            <v>35.2512</v>
          </cell>
          <cell r="R22">
            <v>1146.8204</v>
          </cell>
        </row>
        <row r="23">
          <cell r="C23">
            <v>33785</v>
          </cell>
          <cell r="D23" t="str">
            <v>Mr.</v>
          </cell>
          <cell r="E23" t="str">
            <v>Eram </v>
          </cell>
          <cell r="F23" t="str">
            <v>Hassan</v>
          </cell>
          <cell r="G23">
            <v>31.5</v>
          </cell>
          <cell r="H23">
            <v>7.5600000000000005</v>
          </cell>
          <cell r="I23">
            <v>1190.7</v>
          </cell>
          <cell r="J23">
            <v>226.233</v>
          </cell>
          <cell r="K23">
            <v>92.27925</v>
          </cell>
          <cell r="L23">
            <v>71.442</v>
          </cell>
          <cell r="M23">
            <v>5</v>
          </cell>
          <cell r="P23">
            <v>0</v>
          </cell>
          <cell r="R23">
            <v>795.74575</v>
          </cell>
        </row>
        <row r="24">
          <cell r="C24">
            <v>34789</v>
          </cell>
          <cell r="D24" t="str">
            <v>Ms.</v>
          </cell>
          <cell r="E24" t="str">
            <v>Maria</v>
          </cell>
          <cell r="F24" t="str">
            <v>Nachez</v>
          </cell>
          <cell r="G24">
            <v>40</v>
          </cell>
          <cell r="H24">
            <v>6.615</v>
          </cell>
          <cell r="I24">
            <v>1323</v>
          </cell>
          <cell r="J24">
            <v>251.37</v>
          </cell>
          <cell r="K24">
            <v>102.5325</v>
          </cell>
          <cell r="L24">
            <v>79.38</v>
          </cell>
          <cell r="M24">
            <v>5.61</v>
          </cell>
          <cell r="N24">
            <v>0</v>
          </cell>
          <cell r="O24">
            <v>0.02737291291291291</v>
          </cell>
          <cell r="P24">
            <v>36.21436378378378</v>
          </cell>
          <cell r="Q24">
            <v>4.026</v>
          </cell>
          <cell r="R24">
            <v>843.8671362162162</v>
          </cell>
        </row>
        <row r="25">
          <cell r="C25">
            <v>36684</v>
          </cell>
          <cell r="D25" t="str">
            <v>Mrs.</v>
          </cell>
          <cell r="E25" t="str">
            <v>Shiree</v>
          </cell>
          <cell r="F25" t="str">
            <v>Wilson</v>
          </cell>
          <cell r="G25">
            <v>40</v>
          </cell>
          <cell r="H25">
            <v>7.668</v>
          </cell>
          <cell r="I25">
            <v>1533.6000000000001</v>
          </cell>
          <cell r="J25">
            <v>291.384</v>
          </cell>
          <cell r="K25">
            <v>118.85400000000001</v>
          </cell>
          <cell r="L25">
            <v>92.016</v>
          </cell>
          <cell r="M25">
            <v>5</v>
          </cell>
          <cell r="P25">
            <v>0</v>
          </cell>
          <cell r="R25">
            <v>1026.346</v>
          </cell>
        </row>
        <row r="26">
          <cell r="C26">
            <v>37745</v>
          </cell>
          <cell r="D26" t="str">
            <v>Mr.</v>
          </cell>
          <cell r="E26" t="str">
            <v>Woo</v>
          </cell>
          <cell r="F26" t="str">
            <v>Kim</v>
          </cell>
          <cell r="G26">
            <v>20</v>
          </cell>
          <cell r="H26">
            <v>6.825</v>
          </cell>
          <cell r="I26">
            <v>682.5</v>
          </cell>
          <cell r="J26">
            <v>129.675</v>
          </cell>
          <cell r="K26">
            <v>52.89375</v>
          </cell>
          <cell r="L26">
            <v>40.949999999999996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458.98125</v>
          </cell>
        </row>
        <row r="27">
          <cell r="C27">
            <v>37785</v>
          </cell>
          <cell r="D27" t="str">
            <v>Mrs.</v>
          </cell>
          <cell r="E27" t="str">
            <v>Corrine </v>
          </cell>
          <cell r="F27" t="str">
            <v>Walters</v>
          </cell>
          <cell r="G27">
            <v>32.75</v>
          </cell>
          <cell r="H27">
            <v>7.182000000000001</v>
          </cell>
          <cell r="I27">
            <v>1176.0525000000002</v>
          </cell>
          <cell r="J27">
            <v>223.44997500000005</v>
          </cell>
          <cell r="K27">
            <v>91.14406875000002</v>
          </cell>
          <cell r="L27">
            <v>70.56315000000001</v>
          </cell>
          <cell r="M27">
            <v>5</v>
          </cell>
          <cell r="O27">
            <v>0.03</v>
          </cell>
          <cell r="P27">
            <v>35.281575000000004</v>
          </cell>
          <cell r="R27">
            <v>750.6137312500002</v>
          </cell>
        </row>
        <row r="28">
          <cell r="C28">
            <v>37855</v>
          </cell>
          <cell r="D28" t="str">
            <v>Mr.</v>
          </cell>
          <cell r="E28" t="str">
            <v>Nathan</v>
          </cell>
          <cell r="F28" t="str">
            <v>Monrow</v>
          </cell>
          <cell r="G28">
            <v>28</v>
          </cell>
          <cell r="H28">
            <v>7.1925</v>
          </cell>
          <cell r="I28">
            <v>1006.9499999999999</v>
          </cell>
          <cell r="J28">
            <v>191.32049999999998</v>
          </cell>
          <cell r="K28">
            <v>78.038625</v>
          </cell>
          <cell r="L28">
            <v>60.416999999999994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677.173875</v>
          </cell>
        </row>
        <row r="29">
          <cell r="C29">
            <v>38448</v>
          </cell>
          <cell r="D29" t="str">
            <v>Ms.</v>
          </cell>
          <cell r="E29" t="str">
            <v>Carol</v>
          </cell>
          <cell r="F29" t="str">
            <v>Chen</v>
          </cell>
          <cell r="G29">
            <v>40</v>
          </cell>
          <cell r="H29">
            <v>7.5600000000000005</v>
          </cell>
          <cell r="I29">
            <v>1512.0000000000002</v>
          </cell>
          <cell r="J29">
            <v>287.28000000000003</v>
          </cell>
          <cell r="K29">
            <v>117.18000000000002</v>
          </cell>
          <cell r="L29">
            <v>90.72000000000001</v>
          </cell>
          <cell r="M29">
            <v>4.79</v>
          </cell>
          <cell r="N29">
            <v>1.65</v>
          </cell>
          <cell r="O29">
            <v>0.03383806451612903</v>
          </cell>
          <cell r="P29">
            <v>51.1631535483871</v>
          </cell>
          <cell r="Q29">
            <v>2.046</v>
          </cell>
          <cell r="R29">
            <v>957.170846451613</v>
          </cell>
        </row>
        <row r="30">
          <cell r="C30">
            <v>38514</v>
          </cell>
          <cell r="D30" t="str">
            <v>Mr.</v>
          </cell>
          <cell r="E30" t="str">
            <v>Randall</v>
          </cell>
          <cell r="F30" t="str">
            <v>Lohr</v>
          </cell>
          <cell r="G30">
            <v>40</v>
          </cell>
          <cell r="H30">
            <v>7.612500000000001</v>
          </cell>
          <cell r="I30">
            <v>1522.5</v>
          </cell>
          <cell r="J30">
            <v>289.275</v>
          </cell>
          <cell r="K30">
            <v>117.99375</v>
          </cell>
          <cell r="L30">
            <v>91.35</v>
          </cell>
          <cell r="M30">
            <v>4.785</v>
          </cell>
          <cell r="N30">
            <v>1.65</v>
          </cell>
          <cell r="O30">
            <v>0.023912750809061488</v>
          </cell>
          <cell r="P30">
            <v>36.40716310679611</v>
          </cell>
          <cell r="Q30">
            <v>5.346</v>
          </cell>
          <cell r="R30">
            <v>975.6930868932038</v>
          </cell>
        </row>
        <row r="31">
          <cell r="C31">
            <v>38748</v>
          </cell>
          <cell r="D31" t="str">
            <v>Mr.</v>
          </cell>
          <cell r="E31" t="str">
            <v>Anthony</v>
          </cell>
          <cell r="F31" t="str">
            <v>Splendoria</v>
          </cell>
          <cell r="G31">
            <v>40</v>
          </cell>
          <cell r="H31">
            <v>7.1925</v>
          </cell>
          <cell r="I31">
            <v>1438.5</v>
          </cell>
          <cell r="J31">
            <v>273.315</v>
          </cell>
          <cell r="K31">
            <v>111.48375</v>
          </cell>
          <cell r="L31">
            <v>86.31</v>
          </cell>
          <cell r="M31">
            <v>4.785</v>
          </cell>
          <cell r="N31">
            <v>1.65</v>
          </cell>
          <cell r="O31">
            <v>0.0124256091954023</v>
          </cell>
          <cell r="P31">
            <v>17.874238827586208</v>
          </cell>
          <cell r="Q31">
            <v>0.726</v>
          </cell>
          <cell r="R31">
            <v>942.3560111724138</v>
          </cell>
        </row>
        <row r="32">
          <cell r="C32">
            <v>41885</v>
          </cell>
          <cell r="D32" t="str">
            <v>Mrs.</v>
          </cell>
          <cell r="E32" t="str">
            <v>Kate</v>
          </cell>
          <cell r="F32" t="str">
            <v>Scott</v>
          </cell>
          <cell r="G32">
            <v>20.5</v>
          </cell>
          <cell r="H32">
            <v>7.5600000000000005</v>
          </cell>
          <cell r="I32">
            <v>774.9000000000001</v>
          </cell>
          <cell r="J32">
            <v>147.23100000000002</v>
          </cell>
          <cell r="K32">
            <v>60.054750000000006</v>
          </cell>
          <cell r="L32">
            <v>46.49400000000001</v>
          </cell>
          <cell r="M32">
            <v>5</v>
          </cell>
          <cell r="P32">
            <v>0</v>
          </cell>
          <cell r="R32">
            <v>516.12025</v>
          </cell>
        </row>
        <row r="33">
          <cell r="C33">
            <v>44185</v>
          </cell>
          <cell r="D33" t="str">
            <v>Mrs.</v>
          </cell>
          <cell r="E33" t="str">
            <v>Jennifer </v>
          </cell>
          <cell r="F33" t="str">
            <v>Flynn</v>
          </cell>
          <cell r="G33">
            <v>19</v>
          </cell>
          <cell r="H33">
            <v>7.084</v>
          </cell>
          <cell r="I33">
            <v>672.98</v>
          </cell>
          <cell r="J33">
            <v>127.8662</v>
          </cell>
          <cell r="K33">
            <v>52.155950000000004</v>
          </cell>
          <cell r="L33">
            <v>40.3788</v>
          </cell>
          <cell r="O33">
            <v>0.04</v>
          </cell>
          <cell r="P33">
            <v>26.9192</v>
          </cell>
          <cell r="R33">
            <v>425.65985</v>
          </cell>
        </row>
        <row r="34">
          <cell r="C34">
            <v>54036</v>
          </cell>
          <cell r="D34" t="str">
            <v>Ms.</v>
          </cell>
          <cell r="E34" t="str">
            <v>Janine</v>
          </cell>
          <cell r="F34" t="str">
            <v>Carroll</v>
          </cell>
          <cell r="G34">
            <v>18</v>
          </cell>
          <cell r="H34">
            <v>5.888</v>
          </cell>
          <cell r="I34">
            <v>529.92</v>
          </cell>
          <cell r="J34">
            <v>100.6848</v>
          </cell>
          <cell r="K34">
            <v>41.068799999999996</v>
          </cell>
          <cell r="L34">
            <v>31.795199999999998</v>
          </cell>
          <cell r="O34">
            <v>0.03</v>
          </cell>
          <cell r="P34">
            <v>15.897599999999999</v>
          </cell>
          <cell r="R34">
            <v>340.4735999999999</v>
          </cell>
        </row>
        <row r="35">
          <cell r="C35">
            <v>55412</v>
          </cell>
          <cell r="D35" t="str">
            <v>Mrs.</v>
          </cell>
          <cell r="E35" t="str">
            <v>Su</v>
          </cell>
          <cell r="F35" t="str">
            <v>Yamaguchi</v>
          </cell>
          <cell r="G35">
            <v>30</v>
          </cell>
          <cell r="H35">
            <v>7.0200000000000005</v>
          </cell>
          <cell r="I35">
            <v>1053</v>
          </cell>
          <cell r="J35">
            <v>200.07</v>
          </cell>
          <cell r="K35">
            <v>81.6075</v>
          </cell>
          <cell r="L35">
            <v>63.18</v>
          </cell>
          <cell r="M35">
            <v>3.25</v>
          </cell>
          <cell r="O35">
            <v>0.04</v>
          </cell>
          <cell r="P35">
            <v>42.12</v>
          </cell>
          <cell r="R35">
            <v>662.7724999999999</v>
          </cell>
        </row>
        <row r="36">
          <cell r="C36">
            <v>57445</v>
          </cell>
          <cell r="D36" t="str">
            <v>Mr.</v>
          </cell>
          <cell r="E36" t="str">
            <v>Shale</v>
          </cell>
          <cell r="F36" t="str">
            <v>Wilson</v>
          </cell>
          <cell r="G36">
            <v>36.5</v>
          </cell>
          <cell r="H36">
            <v>7.668</v>
          </cell>
          <cell r="I36">
            <v>1399.41</v>
          </cell>
          <cell r="J36">
            <v>265.8879</v>
          </cell>
          <cell r="K36">
            <v>108.45427500000001</v>
          </cell>
          <cell r="L36">
            <v>83.9646</v>
          </cell>
          <cell r="M36">
            <v>3.25</v>
          </cell>
          <cell r="O36">
            <v>0.04</v>
          </cell>
          <cell r="P36">
            <v>55.976400000000005</v>
          </cell>
          <cell r="R36">
            <v>881.876825</v>
          </cell>
        </row>
        <row r="37">
          <cell r="C37">
            <v>58945</v>
          </cell>
          <cell r="D37" t="str">
            <v>Mrs.</v>
          </cell>
          <cell r="E37" t="str">
            <v>Antonia</v>
          </cell>
          <cell r="F37" t="str">
            <v>Whitney</v>
          </cell>
          <cell r="G37">
            <v>18</v>
          </cell>
          <cell r="H37">
            <v>7.290000000000001</v>
          </cell>
          <cell r="I37">
            <v>656.1000000000001</v>
          </cell>
          <cell r="J37">
            <v>124.65900000000003</v>
          </cell>
          <cell r="K37">
            <v>50.84775000000001</v>
          </cell>
          <cell r="L37">
            <v>39.36600000000001</v>
          </cell>
          <cell r="O37">
            <v>0.02</v>
          </cell>
          <cell r="P37">
            <v>13.122000000000003</v>
          </cell>
          <cell r="R37">
            <v>428.10525000000007</v>
          </cell>
        </row>
        <row r="38">
          <cell r="C38">
            <v>60219</v>
          </cell>
          <cell r="D38" t="str">
            <v>Ms.</v>
          </cell>
          <cell r="E38" t="str">
            <v>Verna </v>
          </cell>
          <cell r="F38" t="str">
            <v>Latinz</v>
          </cell>
          <cell r="G38">
            <v>32.5</v>
          </cell>
          <cell r="H38">
            <v>7.0725</v>
          </cell>
          <cell r="I38">
            <v>1149.28125</v>
          </cell>
          <cell r="J38">
            <v>218.3634375</v>
          </cell>
          <cell r="K38">
            <v>89.069296875</v>
          </cell>
          <cell r="L38">
            <v>68.956875</v>
          </cell>
          <cell r="M38">
            <v>3.25</v>
          </cell>
          <cell r="O38">
            <v>0.03</v>
          </cell>
          <cell r="P38">
            <v>34.4784375</v>
          </cell>
          <cell r="R38">
            <v>735.163203125</v>
          </cell>
        </row>
        <row r="39">
          <cell r="C39">
            <v>60435</v>
          </cell>
          <cell r="D39" t="str">
            <v>Mr.</v>
          </cell>
          <cell r="E39" t="str">
            <v>Wallace</v>
          </cell>
          <cell r="F39" t="str">
            <v>Van Croy</v>
          </cell>
          <cell r="G39">
            <v>27</v>
          </cell>
          <cell r="H39">
            <v>7.5600000000000005</v>
          </cell>
          <cell r="I39">
            <v>1020.6</v>
          </cell>
          <cell r="J39">
            <v>193.91400000000002</v>
          </cell>
          <cell r="K39">
            <v>79.0965</v>
          </cell>
          <cell r="L39">
            <v>61.236</v>
          </cell>
          <cell r="M39">
            <v>5</v>
          </cell>
          <cell r="P39">
            <v>0</v>
          </cell>
          <cell r="R39">
            <v>681.3534999999999</v>
          </cell>
        </row>
        <row r="40">
          <cell r="C40">
            <v>61522</v>
          </cell>
          <cell r="D40" t="str">
            <v>Mr.</v>
          </cell>
          <cell r="E40" t="str">
            <v>Marty</v>
          </cell>
          <cell r="F40" t="str">
            <v>Gonzales</v>
          </cell>
          <cell r="G40">
            <v>40</v>
          </cell>
          <cell r="H40">
            <v>6.615</v>
          </cell>
          <cell r="I40">
            <v>1323</v>
          </cell>
          <cell r="J40">
            <v>251.37</v>
          </cell>
          <cell r="K40">
            <v>102.5325</v>
          </cell>
          <cell r="L40">
            <v>79.38</v>
          </cell>
          <cell r="M40">
            <v>5.61</v>
          </cell>
          <cell r="N40">
            <v>1.65</v>
          </cell>
          <cell r="O40">
            <v>0.028219844961240307</v>
          </cell>
          <cell r="P40">
            <v>37.33485488372093</v>
          </cell>
          <cell r="Q40">
            <v>2.706</v>
          </cell>
          <cell r="R40">
            <v>842.416645116279</v>
          </cell>
        </row>
        <row r="41">
          <cell r="C41">
            <v>63778</v>
          </cell>
          <cell r="D41" t="str">
            <v>Mr.</v>
          </cell>
          <cell r="E41" t="str">
            <v>Carlos</v>
          </cell>
          <cell r="F41" t="str">
            <v>Altare</v>
          </cell>
          <cell r="G41">
            <v>12</v>
          </cell>
          <cell r="H41">
            <v>7.538400000000001</v>
          </cell>
          <cell r="I41">
            <v>452.30400000000003</v>
          </cell>
          <cell r="J41">
            <v>85.93776000000001</v>
          </cell>
          <cell r="K41">
            <v>35.053560000000004</v>
          </cell>
          <cell r="L41">
            <v>27.13824</v>
          </cell>
          <cell r="M41">
            <v>3.25</v>
          </cell>
          <cell r="O41">
            <v>0.02</v>
          </cell>
          <cell r="P41">
            <v>9.046080000000002</v>
          </cell>
          <cell r="R41">
            <v>291.87836</v>
          </cell>
        </row>
        <row r="42">
          <cell r="C42">
            <v>67415</v>
          </cell>
          <cell r="D42" t="str">
            <v>Mr.</v>
          </cell>
          <cell r="E42" t="str">
            <v>Shamir</v>
          </cell>
          <cell r="F42" t="str">
            <v>Lewis</v>
          </cell>
          <cell r="G42">
            <v>28</v>
          </cell>
          <cell r="H42">
            <v>7.5600000000000005</v>
          </cell>
          <cell r="I42">
            <v>1058.4</v>
          </cell>
          <cell r="J42">
            <v>201.09600000000003</v>
          </cell>
          <cell r="K42">
            <v>82.02600000000001</v>
          </cell>
          <cell r="L42">
            <v>63.504000000000005</v>
          </cell>
          <cell r="M42">
            <v>3.25</v>
          </cell>
          <cell r="O42">
            <v>0.04</v>
          </cell>
          <cell r="P42">
            <v>42.336000000000006</v>
          </cell>
          <cell r="R42">
            <v>666.188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7:P112" sheet="Sheet1"/>
  </cacheSource>
  <cacheFields count="15">
    <cacheField name="Title">
      <sharedItems containsBlank="1" containsMixedTypes="0" count="5">
        <m/>
        <s v="Ms."/>
        <e v="#N/A"/>
        <s v="Mr."/>
        <s v="Mrs."/>
      </sharedItems>
    </cacheField>
    <cacheField name="First Name">
      <sharedItems containsBlank="1" containsMixedTypes="0" count="36">
        <m/>
        <s v="Carol"/>
        <e v="#N/A"/>
        <s v="Eileen"/>
        <s v="Marty"/>
        <s v="Mika"/>
        <s v="Woo"/>
        <s v="Randall"/>
        <s v="Nathan"/>
        <s v="Maria"/>
        <s v="Abe"/>
        <s v="Anthony"/>
        <s v="Carlos"/>
        <s v="Jan"/>
        <s v="Shakur"/>
        <s v="Janine"/>
        <s v="Rafiquil"/>
        <s v="Lucy "/>
        <s v="Jennifer "/>
        <s v="Katerina"/>
        <s v="Eram "/>
        <s v="Verna "/>
        <s v="Wu"/>
        <s v="Shamir"/>
        <s v="Tony"/>
        <s v="Chu Gi "/>
        <s v="Juan"/>
        <s v="Meghan"/>
        <s v="Kate"/>
        <s v="Wallace"/>
        <s v="Jewel"/>
        <s v="Corrine "/>
        <s v="Antonia"/>
        <s v="Shale"/>
        <s v="Shiree"/>
        <s v="Su"/>
      </sharedItems>
    </cacheField>
    <cacheField name="Last Name">
      <sharedItems containsBlank="1" containsMixedTypes="0" count="34">
        <m/>
        <s v="Chen"/>
        <e v="#N/A"/>
        <s v="Costello"/>
        <s v="Gonzales"/>
        <s v="Gritada"/>
        <s v="Kim"/>
        <s v="Lohr"/>
        <s v="Monrow"/>
        <s v="Nachez"/>
        <s v="Rittenhouse"/>
        <s v="Splendoria"/>
        <s v="Altare"/>
        <s v="Borough"/>
        <s v="Brown"/>
        <s v="Carroll"/>
        <s v="Damir"/>
        <s v="Fan"/>
        <s v="Flynn"/>
        <s v="Hassan"/>
        <s v="Latinz"/>
        <s v="Lee"/>
        <s v="Lewis"/>
        <s v="Navarro"/>
        <s v="Nguyen"/>
        <s v="Nuniez"/>
        <s v="Ryan"/>
        <s v="Scott"/>
        <s v="Van Croy"/>
        <s v="Vidito"/>
        <s v="Walters"/>
        <s v="Whitney"/>
        <s v="Wilson"/>
        <s v="Yamaguchi"/>
      </sharedItems>
    </cacheField>
    <cacheField name="Hours Worked">
      <sharedItems containsSemiMixedTypes="0" containsString="0" containsMixedTypes="0" containsNumber="1" count="44">
        <n v="40"/>
        <n v="80"/>
        <n v="10.5"/>
        <n v="50.5"/>
        <n v="18"/>
        <n v="58"/>
        <n v="20"/>
        <n v="12.5"/>
        <n v="32.5"/>
        <n v="28"/>
        <n v="48"/>
        <n v="32.75"/>
        <n v="72.75"/>
        <n v="20.5"/>
        <n v="60.5"/>
        <n v="30"/>
        <n v="70"/>
        <n v="12"/>
        <n v="32"/>
        <n v="22"/>
        <n v="62"/>
        <n v="38.5"/>
        <n v="78.5"/>
        <n v="26"/>
        <n v="64.5"/>
        <n v="19"/>
        <n v="31"/>
        <n v="31.5"/>
        <n v="53.5"/>
        <n v="62.5"/>
        <n v="71.5"/>
        <n v="68"/>
        <n v="50"/>
        <n v="52.5"/>
        <n v="52"/>
        <n v="60"/>
        <n v="37"/>
        <n v="27"/>
        <n v="36.5"/>
        <n v="63.5"/>
        <n v="44"/>
        <n v="65.25"/>
        <n v="45"/>
        <n v="76.5"/>
      </sharedItems>
    </cacheField>
    <cacheField name="Rate">
      <sharedItems containsSemiMixedTypes="0" containsString="0" containsMixedTypes="0" containsNumber="1"/>
    </cacheField>
    <cacheField name="Gross Pay">
      <sharedItems containsSemiMixedTypes="0" containsString="0" containsMixedTypes="0" containsNumber="1"/>
    </cacheField>
    <cacheField name="Fed">
      <sharedItems containsSemiMixedTypes="0" containsString="0" containsMixedTypes="0" containsNumber="1" count="101">
        <n v="265.24000000000007"/>
        <n v="243.2"/>
        <n v="508.44000000000005"/>
        <n v="360.24000000000007"/>
        <n v="273.315"/>
        <n v="633.5550000000001"/>
        <n v="245.1"/>
        <n v="89.73909"/>
        <n v="334.83909"/>
        <n v="194.56"/>
        <n v="131.1228"/>
        <n v="325.68280000000004"/>
        <n v="136.8"/>
        <n v="92.98125"/>
        <n v="229.78125"/>
        <n v="293.74000000000007"/>
        <n v="291.384"/>
        <n v="585.124"/>
        <n v="150.02399999999997"/>
        <n v="129.675"/>
        <n v="279.69899999999996"/>
        <n v="316.54"/>
        <n v="223.44997500000005"/>
        <n v="539.9899750000001"/>
        <n v="234.08"/>
        <n v="147.23100000000002"/>
        <n v="381.31100000000004"/>
        <n v="413.44"/>
        <n v="200.07"/>
        <n v="613.51"/>
        <n v="71.82000000000001"/>
        <n v="138.7475"/>
        <n v="210.5675"/>
        <n v="141.075"/>
        <n v="281.865"/>
        <n v="422.94"/>
        <n v="266"/>
        <n v="237.22544999999997"/>
        <n v="503.22544999999997"/>
        <n v="111.15"/>
        <n v="308.427"/>
        <n v="419.577"/>
        <n v="224.93625"/>
        <n v="180.06300000000002"/>
        <n v="404.99925"/>
        <n v="65.33625"/>
        <n v="158.00400000000002"/>
        <n v="223.34025000000003"/>
        <n v="126.35"/>
        <n v="82.593"/>
        <n v="208.943"/>
        <n v="206.625"/>
        <n v="268.812"/>
        <n v="475.437"/>
        <n v="204.98625"/>
        <n v="213.98255999999998"/>
        <n v="418.96880999999996"/>
        <n v="194.5125"/>
        <n v="334.8864"/>
        <n v="529.3988999999999"/>
        <n v="226.233"/>
        <n v="492.233"/>
        <n v="192.85"/>
        <n v="251.37"/>
        <n v="444.22"/>
        <n v="131.67"/>
        <n v="191.32049999999998"/>
        <n v="322.9905"/>
        <n v="75.40625"/>
        <n v="287.28"/>
        <n v="362.68625"/>
        <n v="78.09"/>
        <n v="289.275"/>
        <n v="367.365"/>
        <n v="134.9"/>
        <n v="408.215"/>
        <n v="119.7"/>
        <n v="127.8662"/>
        <n v="247.5662"/>
        <n v="133.40375"/>
        <n v="100.6848"/>
        <n v="234.08854999999997"/>
        <n v="179.55"/>
        <n v="265.8879"/>
        <n v="445.4379"/>
        <n v="166.725"/>
        <n v="124.65900000000003"/>
        <n v="206.898125"/>
        <n v="218.3634375"/>
        <n v="425.26156249999997"/>
        <n v="115.425"/>
        <n v="193.91400000000002"/>
        <n v="309.339"/>
        <n v="246.1925"/>
        <n v="497.5625"/>
        <n v="269.8"/>
        <n v="85.93776000000001"/>
        <n v="355.73776000000004"/>
        <n v="185.25"/>
        <n v="201.09600000000003"/>
        <n v="386.346"/>
      </sharedItems>
    </cacheField>
    <cacheField name="SS">
      <sharedItems containsSemiMixedTypes="0" containsString="0" containsMixedTypes="0" containsNumber="1"/>
    </cacheField>
    <cacheField name="State">
      <sharedItems containsSemiMixedTypes="0" containsString="0" containsMixedTypes="0" containsNumber="1"/>
    </cacheField>
    <cacheField name="Medical">
      <sharedItems containsString="0" containsBlank="1" containsMixedTypes="0" containsNumber="1" count="16">
        <n v="4.79"/>
        <n v="5.61"/>
        <n v="10.4"/>
        <n v="11.22"/>
        <n v="5"/>
        <n v="10.61"/>
        <n v="0"/>
        <n v="4.785"/>
        <n v="9.785"/>
        <n v="3.25"/>
        <n v="8.035"/>
        <n v="8.25"/>
        <m/>
        <n v="10"/>
        <n v="6.5"/>
        <n v="8.86"/>
      </sharedItems>
    </cacheField>
    <cacheField name="Dental">
      <sharedItems containsString="0" containsBlank="1" containsMixedTypes="0" containsNumber="1" count="3">
        <n v="1.65"/>
        <n v="0"/>
        <m/>
      </sharedItems>
    </cacheField>
    <cacheField name="401-K Rate">
      <sharedItems containsString="0" containsBlank="1" containsMixedTypes="0" containsNumber="1" count="26">
        <n v="0.03383806451612903"/>
        <n v="0.042706256109481915"/>
        <n v="0.07654432062561095"/>
        <n v="0.020837150395778367"/>
        <n v="0.015550690495532088"/>
        <n v="0.036387840891310454"/>
        <n v="0.028219844961240307"/>
        <n v="0"/>
        <n v="0.02"/>
        <n v="0.06270625610948191"/>
        <n v="0.023912750809061488"/>
        <n v="0.02737291291291291"/>
        <n v="0.03"/>
        <n v="0.05737291291291291"/>
        <n v="0.0124256091954023"/>
        <n v="0.04"/>
        <n v="0.0524256091954023"/>
        <n v="0.05"/>
        <n v="0.050837150395778366"/>
        <m/>
        <n v="0.07"/>
        <n v="0.06737291291291292"/>
        <n v="0.05391275080906149"/>
        <n v="0.06"/>
        <n v="0.06821984496124031"/>
        <n v="0.08"/>
      </sharedItems>
    </cacheField>
    <cacheField name="401-K">
      <sharedItems containsSemiMixedTypes="0" containsString="0" containsMixedTypes="0" containsNumber="1"/>
    </cacheField>
    <cacheField name="LTD">
      <sharedItems containsString="0" containsBlank="1" containsMixedTypes="0" containsNumber="1" count="12">
        <n v="2.046"/>
        <n v="4.686"/>
        <n v="6.731999999999999"/>
        <n v="1.386"/>
        <n v="6.006"/>
        <n v="7.392"/>
        <n v="2.706"/>
        <n v="0"/>
        <n v="5.346"/>
        <n v="4.026"/>
        <n v="0.726"/>
        <m/>
      </sharedItems>
    </cacheField>
    <cacheField name="Net Pay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U12" firstHeaderRow="1" firstDataRow="3" firstDataCol="1"/>
  <pivotFields count="15">
    <pivotField compact="0" outline="0" subtotalTop="0" showAll="0"/>
    <pivotField axis="axisCol" compact="0" outline="0" subtotalTop="0" showAll="0">
      <items count="37">
        <item x="13"/>
        <item x="10"/>
        <item x="11"/>
        <item x="32"/>
        <item x="12"/>
        <item x="1"/>
        <item x="25"/>
        <item x="31"/>
        <item x="3"/>
        <item x="20"/>
        <item x="15"/>
        <item x="18"/>
        <item x="30"/>
        <item x="26"/>
        <item x="28"/>
        <item x="19"/>
        <item x="17"/>
        <item x="9"/>
        <item x="4"/>
        <item x="27"/>
        <item x="5"/>
        <item x="8"/>
        <item x="16"/>
        <item x="7"/>
        <item x="14"/>
        <item x="33"/>
        <item x="23"/>
        <item x="34"/>
        <item x="35"/>
        <item x="24"/>
        <item x="21"/>
        <item x="29"/>
        <item x="6"/>
        <item x="22"/>
        <item x="2"/>
        <item x="0"/>
        <item t="default"/>
      </items>
    </pivotField>
    <pivotField axis="axisCol" compact="0" outline="0" subtotalTop="0" showAll="0">
      <items count="35">
        <item x="12"/>
        <item x="13"/>
        <item x="14"/>
        <item x="15"/>
        <item x="1"/>
        <item x="3"/>
        <item x="16"/>
        <item x="17"/>
        <item x="18"/>
        <item x="4"/>
        <item x="5"/>
        <item x="19"/>
        <item x="6"/>
        <item x="20"/>
        <item x="21"/>
        <item x="22"/>
        <item x="7"/>
        <item x="8"/>
        <item x="9"/>
        <item x="23"/>
        <item x="24"/>
        <item x="25"/>
        <item x="10"/>
        <item x="26"/>
        <item x="27"/>
        <item x="11"/>
        <item x="28"/>
        <item x="29"/>
        <item x="30"/>
        <item x="31"/>
        <item x="32"/>
        <item x="33"/>
        <item x="2"/>
        <item x="0"/>
        <item t="default"/>
      </items>
    </pivotField>
    <pivotField dataField="1" compact="0" outline="0" subtotalTop="0" showAll="0" numFmtId="4"/>
    <pivotField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64"/>
    <pivotField compact="0" outline="0" subtotalTop="0" showAll="0"/>
    <pivotField dataField="1" compact="0" outline="0" subtotalTop="0" showAll="0" numFmtId="164"/>
  </pivotFields>
  <rowFields count="1">
    <field x="-2"/>
  </rowFields>
  <row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rowItems>
  <colFields count="2">
    <field x="2"/>
    <field x="1"/>
  </colFields>
  <colItems count="72">
    <i>
      <x/>
      <x v="4"/>
    </i>
    <i t="default">
      <x/>
    </i>
    <i>
      <x v="1"/>
      <x/>
    </i>
    <i t="default">
      <x v="1"/>
    </i>
    <i>
      <x v="2"/>
      <x v="24"/>
    </i>
    <i t="default">
      <x v="2"/>
    </i>
    <i>
      <x v="3"/>
      <x v="10"/>
    </i>
    <i t="default">
      <x v="3"/>
    </i>
    <i>
      <x v="4"/>
      <x v="5"/>
    </i>
    <i t="default">
      <x v="4"/>
    </i>
    <i>
      <x v="5"/>
      <x v="8"/>
    </i>
    <i t="default">
      <x v="5"/>
    </i>
    <i>
      <x v="6"/>
      <x v="22"/>
    </i>
    <i t="default">
      <x v="6"/>
    </i>
    <i>
      <x v="7"/>
      <x v="16"/>
    </i>
    <i t="default">
      <x v="7"/>
    </i>
    <i>
      <x v="8"/>
      <x v="11"/>
    </i>
    <i r="1">
      <x v="15"/>
    </i>
    <i t="default">
      <x v="8"/>
    </i>
    <i>
      <x v="9"/>
      <x v="18"/>
    </i>
    <i t="default">
      <x v="9"/>
    </i>
    <i>
      <x v="10"/>
      <x v="20"/>
    </i>
    <i t="default">
      <x v="10"/>
    </i>
    <i>
      <x v="11"/>
      <x v="9"/>
    </i>
    <i t="default">
      <x v="11"/>
    </i>
    <i>
      <x v="12"/>
      <x v="32"/>
    </i>
    <i t="default">
      <x v="12"/>
    </i>
    <i>
      <x v="13"/>
      <x v="30"/>
    </i>
    <i t="default">
      <x v="13"/>
    </i>
    <i>
      <x v="14"/>
      <x v="33"/>
    </i>
    <i t="default">
      <x v="14"/>
    </i>
    <i>
      <x v="15"/>
      <x v="26"/>
    </i>
    <i t="default">
      <x v="15"/>
    </i>
    <i>
      <x v="16"/>
      <x v="23"/>
    </i>
    <i t="default">
      <x v="16"/>
    </i>
    <i>
      <x v="17"/>
      <x v="21"/>
    </i>
    <i t="default">
      <x v="17"/>
    </i>
    <i>
      <x v="18"/>
      <x v="17"/>
    </i>
    <i t="default">
      <x v="18"/>
    </i>
    <i>
      <x v="19"/>
      <x v="17"/>
    </i>
    <i r="1">
      <x v="29"/>
    </i>
    <i t="default">
      <x v="19"/>
    </i>
    <i>
      <x v="20"/>
      <x v="6"/>
    </i>
    <i t="default">
      <x v="20"/>
    </i>
    <i>
      <x v="21"/>
      <x v="13"/>
    </i>
    <i t="default">
      <x v="21"/>
    </i>
    <i>
      <x v="22"/>
      <x v="1"/>
    </i>
    <i t="default">
      <x v="22"/>
    </i>
    <i>
      <x v="23"/>
      <x v="19"/>
    </i>
    <i t="default">
      <x v="23"/>
    </i>
    <i>
      <x v="24"/>
      <x v="14"/>
    </i>
    <i t="default">
      <x v="24"/>
    </i>
    <i>
      <x v="25"/>
      <x v="2"/>
    </i>
    <i t="default">
      <x v="25"/>
    </i>
    <i>
      <x v="26"/>
      <x v="31"/>
    </i>
    <i t="default">
      <x v="26"/>
    </i>
    <i>
      <x v="27"/>
      <x v="12"/>
    </i>
    <i t="default">
      <x v="27"/>
    </i>
    <i>
      <x v="28"/>
      <x v="7"/>
    </i>
    <i t="default">
      <x v="28"/>
    </i>
    <i>
      <x v="29"/>
      <x v="3"/>
    </i>
    <i t="default">
      <x v="29"/>
    </i>
    <i>
      <x v="30"/>
      <x v="25"/>
    </i>
    <i r="1">
      <x v="27"/>
    </i>
    <i t="default">
      <x v="30"/>
    </i>
    <i>
      <x v="31"/>
      <x v="28"/>
    </i>
    <i t="default">
      <x v="31"/>
    </i>
    <i>
      <x v="32"/>
      <x v="34"/>
    </i>
    <i t="default">
      <x v="32"/>
    </i>
    <i>
      <x v="33"/>
      <x v="35"/>
    </i>
    <i t="default">
      <x v="33"/>
    </i>
    <i t="grand">
      <x/>
    </i>
  </colItems>
  <dataFields count="7">
    <dataField name="Sum of Hours Worked" fld="3" baseField="0" baseItem="0"/>
    <dataField name="Sum of Gross Pay" fld="5" baseField="0" baseItem="0" numFmtId="164"/>
    <dataField name="Sum of Fed" fld="6" baseField="0" baseItem="0" numFmtId="164"/>
    <dataField name="Sum of SS" fld="7" baseField="0" baseItem="0" numFmtId="164"/>
    <dataField name="Sum of State" fld="8" baseField="0" baseItem="0" numFmtId="164"/>
    <dataField name="Sum of 401-K" fld="12" baseField="0" baseItem="0" numFmtId="164"/>
    <dataField name="Sum of Net Pay" fld="14" baseField="0" baseItem="0" numFmtId="164"/>
  </dataFields>
  <formats count="1">
    <format dxfId="0">
      <pivotArea outline="0" fieldPosition="0">
        <references count="1">
          <reference field="4294967294" count="6">
            <x v="1"/>
            <x v="2"/>
            <x v="3"/>
            <x v="4"/>
            <x v="5"/>
            <x v="6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P112"/>
  <sheetViews>
    <sheetView tabSelected="1" zoomScalePageLayoutView="0" workbookViewId="0" topLeftCell="A1">
      <selection activeCell="L70" sqref="L70"/>
    </sheetView>
  </sheetViews>
  <sheetFormatPr defaultColWidth="9.140625" defaultRowHeight="12.75" outlineLevelRow="1"/>
  <cols>
    <col min="1" max="1" width="8.28125" style="0" customWidth="1"/>
  </cols>
  <sheetData>
    <row r="7" spans="1:16" ht="12.75">
      <c r="A7" s="23" t="s">
        <v>126</v>
      </c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  <c r="H7" t="s">
        <v>6</v>
      </c>
      <c r="I7" t="s">
        <v>7</v>
      </c>
      <c r="J7" t="s">
        <v>8</v>
      </c>
      <c r="K7" t="s">
        <v>9</v>
      </c>
      <c r="L7" t="s">
        <v>10</v>
      </c>
      <c r="M7" t="s">
        <v>11</v>
      </c>
      <c r="N7" t="s">
        <v>12</v>
      </c>
      <c r="O7" t="s">
        <v>13</v>
      </c>
      <c r="P7" t="s">
        <v>14</v>
      </c>
    </row>
    <row r="8" spans="5:16" ht="12.75" hidden="1" outlineLevel="1">
      <c r="E8" s="1">
        <f>'[1]Payroll'!$G$8</f>
        <v>40</v>
      </c>
      <c r="F8" s="2">
        <f>'[1]Payroll'!$H$8</f>
        <v>6.98</v>
      </c>
      <c r="G8" s="2">
        <f>'[1]Payroll'!$I$8</f>
        <v>1396.0000000000002</v>
      </c>
      <c r="H8" s="2">
        <f>'[1]Payroll'!$J$8</f>
        <v>265.24000000000007</v>
      </c>
      <c r="I8" s="2">
        <f>'[1]Payroll'!$K$8</f>
        <v>108.19000000000001</v>
      </c>
      <c r="J8" s="2">
        <f>'[1]Payroll'!$L$8</f>
        <v>83.76</v>
      </c>
      <c r="K8" s="2">
        <f>'[1]Payroll'!$M$8</f>
        <v>4.79</v>
      </c>
      <c r="L8" s="2">
        <f>'[1]Payroll'!$N$8</f>
        <v>1.65</v>
      </c>
      <c r="M8" s="3">
        <f>'[1]Payroll'!$O$8</f>
        <v>0.03383806451612903</v>
      </c>
      <c r="N8" s="2">
        <f>'[1]Payroll'!$P$8</f>
        <v>47.237938064516136</v>
      </c>
      <c r="O8" s="2">
        <f>'[1]Payroll'!$Q$8</f>
        <v>2.046</v>
      </c>
      <c r="P8" s="2">
        <f>'[1]Payroll'!$R$8</f>
        <v>883.0860619354839</v>
      </c>
    </row>
    <row r="9" spans="5:16" ht="12.75" hidden="1" outlineLevel="1">
      <c r="E9" s="1">
        <f>'[2]Payroll'!$G$12</f>
        <v>40</v>
      </c>
      <c r="F9" s="2">
        <f>'[2]Payroll'!$H$12</f>
        <v>6.4</v>
      </c>
      <c r="G9" s="2">
        <f>'[2]Payroll'!$I$12</f>
        <v>1280</v>
      </c>
      <c r="H9" s="2">
        <f>'[2]Payroll'!$J$12</f>
        <v>243.2</v>
      </c>
      <c r="I9" s="2">
        <f>'[2]Payroll'!$K$12</f>
        <v>99.2</v>
      </c>
      <c r="J9" s="2">
        <f>'[2]Payroll'!$L$12</f>
        <v>76.8</v>
      </c>
      <c r="K9" s="2">
        <f>'[2]Payroll'!$M$12</f>
        <v>5.61</v>
      </c>
      <c r="L9" s="2">
        <f>'[2]Payroll'!$N$12</f>
        <v>0</v>
      </c>
      <c r="M9" s="3">
        <f>'[2]Payroll'!$O$12</f>
        <v>0.042706256109481915</v>
      </c>
      <c r="N9" s="2">
        <f>'[2]Payroll'!$P$12</f>
        <v>54.66400782013685</v>
      </c>
      <c r="O9" s="2">
        <f>'[2]Payroll'!$Q$12</f>
        <v>4.686</v>
      </c>
      <c r="P9" s="2">
        <f>'[2]Payroll'!$R$12</f>
        <v>795.8399921798632</v>
      </c>
    </row>
    <row r="10" spans="1:16" ht="12.75" collapsed="1">
      <c r="A10">
        <v>38448</v>
      </c>
      <c r="B10" t="str">
        <f>VLOOKUP($A10,'[2]Payroll'!$C$7:$R$42,2)</f>
        <v>Ms.</v>
      </c>
      <c r="C10" t="str">
        <f>VLOOKUP($A10,'[2]Payroll'!$C$7:$R$42,3)</f>
        <v>Carol</v>
      </c>
      <c r="D10" t="str">
        <f>VLOOKUP($A10,'[2]Payroll'!$C$7:$R$42,4)</f>
        <v>Chen</v>
      </c>
      <c r="E10" s="1">
        <f aca="true" t="shared" si="0" ref="E10:P10">SUM(E8:E9)</f>
        <v>80</v>
      </c>
      <c r="F10" s="2">
        <f t="shared" si="0"/>
        <v>13.38</v>
      </c>
      <c r="G10" s="2">
        <f t="shared" si="0"/>
        <v>2676</v>
      </c>
      <c r="H10" s="2">
        <f t="shared" si="0"/>
        <v>508.44000000000005</v>
      </c>
      <c r="I10" s="2">
        <f t="shared" si="0"/>
        <v>207.39000000000001</v>
      </c>
      <c r="J10" s="2">
        <f t="shared" si="0"/>
        <v>160.56</v>
      </c>
      <c r="K10" s="2">
        <f t="shared" si="0"/>
        <v>10.4</v>
      </c>
      <c r="L10" s="2">
        <f t="shared" si="0"/>
        <v>1.65</v>
      </c>
      <c r="M10" s="3">
        <f t="shared" si="0"/>
        <v>0.07654432062561095</v>
      </c>
      <c r="N10" s="2">
        <f t="shared" si="0"/>
        <v>101.90194588465299</v>
      </c>
      <c r="O10" s="2">
        <f t="shared" si="0"/>
        <v>6.731999999999999</v>
      </c>
      <c r="P10" s="2">
        <f t="shared" si="0"/>
        <v>1678.9260541153471</v>
      </c>
    </row>
    <row r="11" spans="2:16" ht="12.75" hidden="1" outlineLevel="1">
      <c r="B11" t="e">
        <f>VLOOKUP($A11,'[2]Payroll'!$C$7:$R$42,2)</f>
        <v>#N/A</v>
      </c>
      <c r="C11" t="e">
        <f>VLOOKUP($A11,'[2]Payroll'!$C$7:$R$42,3)</f>
        <v>#N/A</v>
      </c>
      <c r="D11" t="e">
        <f>VLOOKUP($A11,'[2]Payroll'!$C$7:$R$42,4)</f>
        <v>#N/A</v>
      </c>
      <c r="E11" s="1">
        <f>'[1]Payroll'!$G$9</f>
        <v>40</v>
      </c>
      <c r="F11" s="2">
        <f>'[1]Payroll'!$H$9</f>
        <v>9.48</v>
      </c>
      <c r="G11" s="2">
        <f>'[1]Payroll'!$I$9</f>
        <v>1896.0000000000002</v>
      </c>
      <c r="H11" s="2">
        <f>'[1]Payroll'!$J$9</f>
        <v>360.24000000000007</v>
      </c>
      <c r="I11" s="2">
        <f>'[1]Payroll'!$K$9</f>
        <v>146.94000000000003</v>
      </c>
      <c r="J11" s="2">
        <f>'[1]Payroll'!$L$9</f>
        <v>113.76</v>
      </c>
      <c r="K11" s="2">
        <f>'[1]Payroll'!$M$9</f>
        <v>5.61</v>
      </c>
      <c r="L11" s="2">
        <f>'[1]Payroll'!$N$9</f>
        <v>0</v>
      </c>
      <c r="M11" s="3">
        <f>'[1]Payroll'!$O$9</f>
        <v>0.020837150395778367</v>
      </c>
      <c r="N11" s="2">
        <f>'[1]Payroll'!$P$9</f>
        <v>39.50723715039579</v>
      </c>
      <c r="O11" s="2">
        <f>'[1]Payroll'!$Q$9</f>
        <v>1.386</v>
      </c>
      <c r="P11" s="2">
        <f>'[1]Payroll'!$R$9</f>
        <v>1228.5567628496044</v>
      </c>
    </row>
    <row r="12" spans="2:16" ht="12.75" hidden="1" outlineLevel="1">
      <c r="B12" t="e">
        <f>VLOOKUP($A12,'[2]Payroll'!$C$7:$R$42,2)</f>
        <v>#N/A</v>
      </c>
      <c r="C12" t="e">
        <f>VLOOKUP($A12,'[2]Payroll'!$C$7:$R$42,3)</f>
        <v>#N/A</v>
      </c>
      <c r="D12" t="e">
        <f>VLOOKUP($A12,'[2]Payroll'!$C$7:$R$42,4)</f>
        <v>#N/A</v>
      </c>
      <c r="E12" s="1">
        <f>'[2]Payroll'!$G$13</f>
        <v>40</v>
      </c>
      <c r="F12" s="2">
        <f>'[2]Payroll'!$H$13</f>
        <v>7.1925</v>
      </c>
      <c r="G12" s="2">
        <f>'[2]Payroll'!$I$13</f>
        <v>1438.5</v>
      </c>
      <c r="H12" s="2">
        <f>'[2]Payroll'!$J$13</f>
        <v>273.315</v>
      </c>
      <c r="I12" s="2">
        <f>'[2]Payroll'!$K$13</f>
        <v>111.48375</v>
      </c>
      <c r="J12" s="2">
        <f>'[2]Payroll'!$L$13</f>
        <v>86.31</v>
      </c>
      <c r="K12" s="2">
        <f>'[2]Payroll'!$M$13</f>
        <v>5.61</v>
      </c>
      <c r="L12" s="2">
        <f>'[2]Payroll'!$N$13</f>
        <v>1.65</v>
      </c>
      <c r="M12" s="3">
        <f>'[2]Payroll'!$O$13</f>
        <v>0.015550690495532088</v>
      </c>
      <c r="N12" s="2">
        <f>'[2]Payroll'!$P$13</f>
        <v>22.36966827782291</v>
      </c>
      <c r="O12" s="2">
        <f>'[2]Payroll'!$Q$13</f>
        <v>6.006</v>
      </c>
      <c r="P12" s="2">
        <f>'[2]Payroll'!$R$13</f>
        <v>931.7555817221771</v>
      </c>
    </row>
    <row r="13" spans="1:16" ht="12.75" collapsed="1">
      <c r="A13">
        <v>21544</v>
      </c>
      <c r="B13" t="str">
        <f>VLOOKUP($A13,'[2]Payroll'!$C$7:$R$42,2)</f>
        <v>Ms.</v>
      </c>
      <c r="C13" t="str">
        <f>VLOOKUP($A13,'[2]Payroll'!$C$7:$R$42,3)</f>
        <v>Eileen</v>
      </c>
      <c r="D13" t="str">
        <f>VLOOKUP($A13,'[2]Payroll'!$C$7:$R$42,4)</f>
        <v>Costello</v>
      </c>
      <c r="E13" s="1">
        <f aca="true" t="shared" si="1" ref="E13:P13">SUM(E11:E12)</f>
        <v>80</v>
      </c>
      <c r="F13" s="2">
        <f t="shared" si="1"/>
        <v>16.6725</v>
      </c>
      <c r="G13" s="2">
        <f t="shared" si="1"/>
        <v>3334.5</v>
      </c>
      <c r="H13" s="2">
        <f t="shared" si="1"/>
        <v>633.5550000000001</v>
      </c>
      <c r="I13" s="2">
        <f t="shared" si="1"/>
        <v>258.42375000000004</v>
      </c>
      <c r="J13" s="2">
        <f t="shared" si="1"/>
        <v>200.07</v>
      </c>
      <c r="K13" s="2">
        <f t="shared" si="1"/>
        <v>11.22</v>
      </c>
      <c r="L13" s="2">
        <f t="shared" si="1"/>
        <v>1.65</v>
      </c>
      <c r="M13" s="3">
        <f t="shared" si="1"/>
        <v>0.036387840891310454</v>
      </c>
      <c r="N13" s="2">
        <f t="shared" si="1"/>
        <v>61.8769054282187</v>
      </c>
      <c r="O13" s="2">
        <f t="shared" si="1"/>
        <v>7.392</v>
      </c>
      <c r="P13" s="2">
        <f t="shared" si="1"/>
        <v>2160.3123445717815</v>
      </c>
    </row>
    <row r="14" spans="2:16" ht="12.75" hidden="1" outlineLevel="1">
      <c r="B14" t="e">
        <f>VLOOKUP($A14,'[2]Payroll'!$C$7:$R$42,2)</f>
        <v>#N/A</v>
      </c>
      <c r="C14" t="e">
        <f>VLOOKUP($A14,'[2]Payroll'!$C$7:$R$42,3)</f>
        <v>#N/A</v>
      </c>
      <c r="D14" t="e">
        <f>VLOOKUP($A14,'[2]Payroll'!$C$7:$R$42,4)</f>
        <v>#N/A</v>
      </c>
      <c r="E14" s="1">
        <f>'[1]Payroll'!$G$10</f>
        <v>40</v>
      </c>
      <c r="F14" s="2">
        <f>'[1]Payroll'!$H$10</f>
        <v>6.45</v>
      </c>
      <c r="G14" s="2">
        <f>'[1]Payroll'!$I$10</f>
        <v>1290</v>
      </c>
      <c r="H14" s="2">
        <f>'[1]Payroll'!$J$10</f>
        <v>245.1</v>
      </c>
      <c r="I14" s="2">
        <f>'[1]Payroll'!$K$10</f>
        <v>99.975</v>
      </c>
      <c r="J14" s="2">
        <f>'[1]Payroll'!$L$10</f>
        <v>77.39999999999999</v>
      </c>
      <c r="K14" s="2">
        <f>'[1]Payroll'!$M$10</f>
        <v>5.61</v>
      </c>
      <c r="L14" s="2">
        <f>'[1]Payroll'!$N$10</f>
        <v>1.65</v>
      </c>
      <c r="M14" s="3">
        <f>'[1]Payroll'!$O$10</f>
        <v>0.028219844961240307</v>
      </c>
      <c r="N14" s="2">
        <f>'[1]Payroll'!$P$10</f>
        <v>36.4036</v>
      </c>
      <c r="O14" s="2">
        <f>'[1]Payroll'!$Q$10</f>
        <v>2.706</v>
      </c>
      <c r="P14" s="2">
        <f>'[1]Payroll'!$R$10</f>
        <v>821.1554000000001</v>
      </c>
    </row>
    <row r="15" spans="2:16" ht="12.75" hidden="1" outlineLevel="1">
      <c r="B15" t="e">
        <f>VLOOKUP($A15,'[2]Payroll'!$C$7:$R$42,2)</f>
        <v>#N/A</v>
      </c>
      <c r="C15" t="e">
        <f>VLOOKUP($A15,'[2]Payroll'!$C$7:$R$42,3)</f>
        <v>#N/A</v>
      </c>
      <c r="D15" t="e">
        <f>VLOOKUP($A15,'[2]Payroll'!$C$7:$R$42,4)</f>
        <v>#N/A</v>
      </c>
      <c r="E15" s="1">
        <f>'[2]Payroll'!$G$18</f>
        <v>10.5</v>
      </c>
      <c r="F15" s="2">
        <f>'[2]Payroll'!$H$18</f>
        <v>8.996400000000001</v>
      </c>
      <c r="G15" s="2">
        <f>'[2]Payroll'!$I$18</f>
        <v>472.31100000000004</v>
      </c>
      <c r="H15" s="2">
        <f>'[2]Payroll'!$J$18</f>
        <v>89.73909</v>
      </c>
      <c r="I15" s="2">
        <f>'[2]Payroll'!$K$18</f>
        <v>36.6041025</v>
      </c>
      <c r="J15" s="2">
        <f>'[2]Payroll'!$L$18</f>
        <v>28.33866</v>
      </c>
      <c r="K15" s="2">
        <f>'[2]Payroll'!$M$18</f>
        <v>5</v>
      </c>
      <c r="L15" s="2">
        <f>'[2]Payroll'!$N$18</f>
        <v>0</v>
      </c>
      <c r="M15" s="3">
        <f>'[2]Payroll'!$O$18</f>
        <v>0</v>
      </c>
      <c r="N15" s="2">
        <f>'[2]Payroll'!$P$18</f>
        <v>0</v>
      </c>
      <c r="O15" s="2">
        <f>'[2]Payroll'!$Q$18</f>
        <v>0</v>
      </c>
      <c r="P15" s="2">
        <f>'[2]Payroll'!$R$18</f>
        <v>312.62914750000004</v>
      </c>
    </row>
    <row r="16" spans="1:16" ht="12.75" collapsed="1">
      <c r="A16">
        <v>61522</v>
      </c>
      <c r="B16" t="str">
        <f>VLOOKUP($A16,'[2]Payroll'!$C$7:$R$42,2)</f>
        <v>Mr.</v>
      </c>
      <c r="C16" t="str">
        <f>VLOOKUP($A16,'[2]Payroll'!$C$7:$R$42,3)</f>
        <v>Marty</v>
      </c>
      <c r="D16" t="str">
        <f>VLOOKUP($A16,'[2]Payroll'!$C$7:$R$42,4)</f>
        <v>Gonzales</v>
      </c>
      <c r="E16" s="1">
        <f aca="true" t="shared" si="2" ref="E16:P16">SUM(E14:E15)</f>
        <v>50.5</v>
      </c>
      <c r="F16" s="2">
        <f t="shared" si="2"/>
        <v>15.4464</v>
      </c>
      <c r="G16" s="2">
        <f t="shared" si="2"/>
        <v>1762.3110000000001</v>
      </c>
      <c r="H16" s="2">
        <f t="shared" si="2"/>
        <v>334.83909</v>
      </c>
      <c r="I16" s="2">
        <f t="shared" si="2"/>
        <v>136.5791025</v>
      </c>
      <c r="J16" s="2">
        <f t="shared" si="2"/>
        <v>105.73866</v>
      </c>
      <c r="K16" s="2">
        <f t="shared" si="2"/>
        <v>10.61</v>
      </c>
      <c r="L16" s="2">
        <f t="shared" si="2"/>
        <v>1.65</v>
      </c>
      <c r="M16" s="3">
        <f t="shared" si="2"/>
        <v>0.028219844961240307</v>
      </c>
      <c r="N16" s="2">
        <f t="shared" si="2"/>
        <v>36.4036</v>
      </c>
      <c r="O16" s="2">
        <f t="shared" si="2"/>
        <v>2.706</v>
      </c>
      <c r="P16" s="2">
        <f t="shared" si="2"/>
        <v>1133.7845475000001</v>
      </c>
    </row>
    <row r="17" spans="2:16" ht="12.75" hidden="1" outlineLevel="1">
      <c r="B17" t="e">
        <f>VLOOKUP($A17,'[2]Payroll'!$C$7:$R$42,2)</f>
        <v>#N/A</v>
      </c>
      <c r="C17" t="e">
        <f>VLOOKUP($A17,'[2]Payroll'!$C$7:$R$42,3)</f>
        <v>#N/A</v>
      </c>
      <c r="D17" t="e">
        <f>VLOOKUP($A17,'[2]Payroll'!$C$7:$R$42,4)</f>
        <v>#N/A</v>
      </c>
      <c r="E17" s="1">
        <f>'[1]Payroll'!$G$11</f>
        <v>40</v>
      </c>
      <c r="F17" s="2">
        <f>'[1]Payroll'!$H$11</f>
        <v>5.12</v>
      </c>
      <c r="G17" s="2">
        <f>'[1]Payroll'!$I$11</f>
        <v>1024</v>
      </c>
      <c r="H17" s="2">
        <f>'[1]Payroll'!$J$11</f>
        <v>194.56</v>
      </c>
      <c r="I17" s="2">
        <f>'[1]Payroll'!$K$11</f>
        <v>79.36</v>
      </c>
      <c r="J17" s="2">
        <f>'[1]Payroll'!$L$11</f>
        <v>61.44</v>
      </c>
      <c r="K17" s="2">
        <f>'[1]Payroll'!$M$11</f>
        <v>5.61</v>
      </c>
      <c r="L17" s="2">
        <f>'[1]Payroll'!$N$11</f>
        <v>0</v>
      </c>
      <c r="M17" s="3">
        <f>'[1]Payroll'!$O$11</f>
        <v>0.042706256109481915</v>
      </c>
      <c r="N17" s="2">
        <f>'[1]Payroll'!$P$11</f>
        <v>43.73120625610948</v>
      </c>
      <c r="O17" s="2">
        <f>'[1]Payroll'!$Q$11</f>
        <v>4.686</v>
      </c>
      <c r="P17" s="2">
        <f>'[1]Payroll'!$R$11</f>
        <v>634.6127937438905</v>
      </c>
    </row>
    <row r="18" spans="2:16" ht="12.75" hidden="1" outlineLevel="1">
      <c r="B18" t="e">
        <f>VLOOKUP($A18,'[2]Payroll'!$C$7:$R$42,2)</f>
        <v>#N/A</v>
      </c>
      <c r="C18" t="e">
        <f>VLOOKUP($A18,'[2]Payroll'!$C$7:$R$42,3)</f>
        <v>#N/A</v>
      </c>
      <c r="D18" t="e">
        <f>VLOOKUP($A18,'[2]Payroll'!$C$7:$R$42,4)</f>
        <v>#N/A</v>
      </c>
      <c r="E18" s="1">
        <f>'[2]Payroll'!$G$19</f>
        <v>18</v>
      </c>
      <c r="F18" s="2">
        <f>'[2]Payroll'!$H$19</f>
        <v>7.668</v>
      </c>
      <c r="G18" s="2">
        <f>'[2]Payroll'!$I$19</f>
        <v>690.12</v>
      </c>
      <c r="H18" s="2">
        <f>'[2]Payroll'!$J$19</f>
        <v>131.1228</v>
      </c>
      <c r="I18" s="2">
        <f>'[2]Payroll'!$K$19</f>
        <v>53.4843</v>
      </c>
      <c r="J18" s="2">
        <f>'[2]Payroll'!$L$19</f>
        <v>41.407199999999996</v>
      </c>
      <c r="K18" s="2">
        <f>'[2]Payroll'!$M$19</f>
        <v>0</v>
      </c>
      <c r="L18" s="2">
        <f>'[2]Payroll'!$N$19</f>
        <v>0</v>
      </c>
      <c r="M18" s="3">
        <f>'[2]Payroll'!$O$19</f>
        <v>0.02</v>
      </c>
      <c r="N18" s="2">
        <f>'[2]Payroll'!$P$19</f>
        <v>13.8024</v>
      </c>
      <c r="O18" s="2">
        <f>'[2]Payroll'!$Q$19</f>
        <v>0</v>
      </c>
      <c r="P18" s="2">
        <f>'[2]Payroll'!$R$19</f>
        <v>450.30330000000004</v>
      </c>
    </row>
    <row r="19" spans="1:16" ht="12.75" collapsed="1">
      <c r="A19">
        <v>22785</v>
      </c>
      <c r="B19" t="str">
        <f>VLOOKUP($A19,'[2]Payroll'!$C$7:$R$42,2)</f>
        <v>Mr.</v>
      </c>
      <c r="C19" t="str">
        <f>VLOOKUP($A19,'[2]Payroll'!$C$7:$R$42,3)</f>
        <v>Mika</v>
      </c>
      <c r="D19" t="str">
        <f>VLOOKUP($A19,'[2]Payroll'!$C$7:$R$42,4)</f>
        <v>Gritada</v>
      </c>
      <c r="E19" s="1">
        <f aca="true" t="shared" si="3" ref="E19:P19">SUM(E17:E18)</f>
        <v>58</v>
      </c>
      <c r="F19" s="2">
        <f t="shared" si="3"/>
        <v>12.788</v>
      </c>
      <c r="G19" s="2">
        <f t="shared" si="3"/>
        <v>1714.12</v>
      </c>
      <c r="H19" s="2">
        <f t="shared" si="3"/>
        <v>325.68280000000004</v>
      </c>
      <c r="I19" s="2">
        <f t="shared" si="3"/>
        <v>132.8443</v>
      </c>
      <c r="J19" s="2">
        <f t="shared" si="3"/>
        <v>102.84719999999999</v>
      </c>
      <c r="K19" s="2">
        <f t="shared" si="3"/>
        <v>5.61</v>
      </c>
      <c r="L19" s="2">
        <f t="shared" si="3"/>
        <v>0</v>
      </c>
      <c r="M19" s="3">
        <f t="shared" si="3"/>
        <v>0.06270625610948191</v>
      </c>
      <c r="N19" s="2">
        <f t="shared" si="3"/>
        <v>57.53360625610948</v>
      </c>
      <c r="O19" s="2">
        <f t="shared" si="3"/>
        <v>4.686</v>
      </c>
      <c r="P19" s="2">
        <f t="shared" si="3"/>
        <v>1084.9160937438905</v>
      </c>
    </row>
    <row r="20" spans="2:16" ht="12.75" hidden="1" outlineLevel="1">
      <c r="B20" t="e">
        <f>VLOOKUP($A20,'[2]Payroll'!$C$7:$R$42,2)</f>
        <v>#N/A</v>
      </c>
      <c r="C20" t="e">
        <f>VLOOKUP($A20,'[2]Payroll'!$C$7:$R$42,3)</f>
        <v>#N/A</v>
      </c>
      <c r="D20" t="e">
        <f>VLOOKUP($A20,'[2]Payroll'!$C$7:$R$42,4)</f>
        <v>#N/A</v>
      </c>
      <c r="E20" s="1">
        <f>'[1]Payroll'!$G$12</f>
        <v>20</v>
      </c>
      <c r="F20" s="2">
        <f>'[1]Payroll'!$H$12</f>
        <v>7.2</v>
      </c>
      <c r="G20" s="2">
        <f>'[1]Payroll'!$I$12</f>
        <v>720</v>
      </c>
      <c r="H20" s="2">
        <f>'[1]Payroll'!$J$12</f>
        <v>136.8</v>
      </c>
      <c r="I20" s="2">
        <f>'[1]Payroll'!$K$12</f>
        <v>55.8</v>
      </c>
      <c r="J20" s="2">
        <f>'[1]Payroll'!$L$12</f>
        <v>43.199999999999996</v>
      </c>
      <c r="K20" s="2">
        <f>'[1]Payroll'!$M$12</f>
        <v>0</v>
      </c>
      <c r="L20" s="2">
        <f>'[1]Payroll'!$N$12</f>
        <v>0</v>
      </c>
      <c r="M20" s="3">
        <f>'[1]Payroll'!$O$12</f>
        <v>0</v>
      </c>
      <c r="N20" s="2">
        <f>'[1]Payroll'!$P$12</f>
        <v>0</v>
      </c>
      <c r="O20" s="2">
        <f>'[1]Payroll'!$Q$12</f>
        <v>0</v>
      </c>
      <c r="P20" s="2">
        <f>'[1]Payroll'!$R$12</f>
        <v>484.2</v>
      </c>
    </row>
    <row r="21" spans="2:16" ht="12.75" hidden="1" outlineLevel="1">
      <c r="B21" t="e">
        <f>VLOOKUP($A21,'[2]Payroll'!$C$7:$R$42,2)</f>
        <v>#N/A</v>
      </c>
      <c r="C21" t="e">
        <f>VLOOKUP($A21,'[2]Payroll'!$C$7:$R$42,3)</f>
        <v>#N/A</v>
      </c>
      <c r="D21" t="e">
        <f>VLOOKUP($A21,'[2]Payroll'!$C$7:$R$42,4)</f>
        <v>#N/A</v>
      </c>
      <c r="E21" s="1">
        <f>'[2]Payroll'!$G$21</f>
        <v>12.5</v>
      </c>
      <c r="F21" s="2">
        <f>'[2]Payroll'!$H$21</f>
        <v>7.83</v>
      </c>
      <c r="G21" s="2">
        <f>'[2]Payroll'!$I$21</f>
        <v>489.375</v>
      </c>
      <c r="H21" s="2">
        <f>'[2]Payroll'!$J$21</f>
        <v>92.98125</v>
      </c>
      <c r="I21" s="2">
        <f>'[2]Payroll'!$K$21</f>
        <v>37.9265625</v>
      </c>
      <c r="J21" s="2">
        <f>'[2]Payroll'!$L$21</f>
        <v>29.362499999999997</v>
      </c>
      <c r="K21" s="2">
        <f>'[2]Payroll'!$M$21</f>
        <v>0</v>
      </c>
      <c r="L21" s="2">
        <f>'[2]Payroll'!$N$21</f>
        <v>0</v>
      </c>
      <c r="M21" s="3">
        <f>'[2]Payroll'!$O$21</f>
        <v>0</v>
      </c>
      <c r="N21" s="2">
        <f>'[2]Payroll'!$P$21</f>
        <v>0</v>
      </c>
      <c r="O21" s="2">
        <f>'[2]Payroll'!$Q$21</f>
        <v>0</v>
      </c>
      <c r="P21" s="2">
        <f>'[2]Payroll'!$R$21</f>
        <v>329.1046875</v>
      </c>
    </row>
    <row r="22" spans="1:16" ht="12.75" collapsed="1">
      <c r="A22">
        <v>37745</v>
      </c>
      <c r="B22" t="str">
        <f>VLOOKUP($A22,'[2]Payroll'!$C$7:$R$42,2)</f>
        <v>Mr.</v>
      </c>
      <c r="C22" t="str">
        <f>VLOOKUP($A22,'[2]Payroll'!$C$7:$R$42,3)</f>
        <v>Woo</v>
      </c>
      <c r="D22" t="str">
        <f>VLOOKUP($A22,'[2]Payroll'!$C$7:$R$42,4)</f>
        <v>Kim</v>
      </c>
      <c r="E22" s="1">
        <f aca="true" t="shared" si="4" ref="E22:P22">SUM(E20:E21)</f>
        <v>32.5</v>
      </c>
      <c r="F22" s="2">
        <f t="shared" si="4"/>
        <v>15.030000000000001</v>
      </c>
      <c r="G22" s="2">
        <f t="shared" si="4"/>
        <v>1209.375</v>
      </c>
      <c r="H22" s="2">
        <f t="shared" si="4"/>
        <v>229.78125</v>
      </c>
      <c r="I22" s="2">
        <f t="shared" si="4"/>
        <v>93.7265625</v>
      </c>
      <c r="J22" s="2">
        <f t="shared" si="4"/>
        <v>72.5625</v>
      </c>
      <c r="K22" s="2">
        <f t="shared" si="4"/>
        <v>0</v>
      </c>
      <c r="L22" s="2">
        <f t="shared" si="4"/>
        <v>0</v>
      </c>
      <c r="M22" s="3">
        <f t="shared" si="4"/>
        <v>0</v>
      </c>
      <c r="N22" s="2">
        <f t="shared" si="4"/>
        <v>0</v>
      </c>
      <c r="O22" s="2">
        <f t="shared" si="4"/>
        <v>0</v>
      </c>
      <c r="P22" s="2">
        <f t="shared" si="4"/>
        <v>813.3046875</v>
      </c>
    </row>
    <row r="23" spans="2:16" ht="12.75" hidden="1" outlineLevel="1">
      <c r="B23" t="e">
        <f>VLOOKUP($A23,'[2]Payroll'!$C$7:$R$42,2)</f>
        <v>#N/A</v>
      </c>
      <c r="C23" t="e">
        <f>VLOOKUP($A23,'[2]Payroll'!$C$7:$R$42,3)</f>
        <v>#N/A</v>
      </c>
      <c r="D23" t="e">
        <f>VLOOKUP($A23,'[2]Payroll'!$C$7:$R$42,4)</f>
        <v>#N/A</v>
      </c>
      <c r="E23" s="1">
        <f>'[1]Payroll'!$G$13</f>
        <v>40</v>
      </c>
      <c r="F23" s="2">
        <f>'[1]Payroll'!$H$13</f>
        <v>7.73</v>
      </c>
      <c r="G23" s="2">
        <f>'[1]Payroll'!$I$13</f>
        <v>1546.0000000000002</v>
      </c>
      <c r="H23" s="2">
        <f>'[1]Payroll'!$J$13</f>
        <v>293.74000000000007</v>
      </c>
      <c r="I23" s="2">
        <f>'[1]Payroll'!$K$13</f>
        <v>119.81500000000001</v>
      </c>
      <c r="J23" s="2">
        <f>'[1]Payroll'!$L$13</f>
        <v>92.76</v>
      </c>
      <c r="K23" s="2">
        <f>'[1]Payroll'!$M$13</f>
        <v>4.785</v>
      </c>
      <c r="L23" s="2">
        <f>'[1]Payroll'!$N$13</f>
        <v>1.65</v>
      </c>
      <c r="M23" s="3">
        <f>'[1]Payroll'!$O$13</f>
        <v>0.023912750809061488</v>
      </c>
      <c r="N23" s="2">
        <f>'[1]Payroll'!$P$13</f>
        <v>36.96911275080907</v>
      </c>
      <c r="O23" s="2">
        <f>'[1]Payroll'!$Q$13</f>
        <v>5.346</v>
      </c>
      <c r="P23" s="2">
        <f>'[1]Payroll'!$R$13</f>
        <v>990.934887249191</v>
      </c>
    </row>
    <row r="24" spans="2:16" ht="12.75" hidden="1" outlineLevel="1">
      <c r="B24" t="e">
        <f>VLOOKUP($A24,'[2]Payroll'!$C$7:$R$42,2)</f>
        <v>#N/A</v>
      </c>
      <c r="C24" t="e">
        <f>VLOOKUP($A24,'[2]Payroll'!$C$7:$R$42,3)</f>
        <v>#N/A</v>
      </c>
      <c r="D24" t="e">
        <f>VLOOKUP($A24,'[2]Payroll'!$C$7:$R$42,4)</f>
        <v>#N/A</v>
      </c>
      <c r="E24" s="1">
        <f>'[2]Payroll'!$G$25</f>
        <v>40</v>
      </c>
      <c r="F24" s="2">
        <f>'[2]Payroll'!$H$25</f>
        <v>7.668</v>
      </c>
      <c r="G24" s="2">
        <f>'[2]Payroll'!$I$25</f>
        <v>1533.6000000000001</v>
      </c>
      <c r="H24" s="2">
        <f>'[2]Payroll'!$J$25</f>
        <v>291.384</v>
      </c>
      <c r="I24" s="2">
        <f>'[2]Payroll'!$K$25</f>
        <v>118.85400000000001</v>
      </c>
      <c r="J24" s="2">
        <f>'[2]Payroll'!$L$25</f>
        <v>92.016</v>
      </c>
      <c r="K24" s="2">
        <f>'[2]Payroll'!$M$25</f>
        <v>5</v>
      </c>
      <c r="L24" s="2">
        <f>'[2]Payroll'!$N$25</f>
        <v>0</v>
      </c>
      <c r="M24" s="3">
        <f>'[2]Payroll'!$O$25</f>
        <v>0</v>
      </c>
      <c r="N24" s="2">
        <f>'[2]Payroll'!$P$25</f>
        <v>0</v>
      </c>
      <c r="O24" s="2">
        <f>'[2]Payroll'!$Q$25</f>
        <v>0</v>
      </c>
      <c r="P24" s="2">
        <f>'[2]Payroll'!$R$25</f>
        <v>1026.346</v>
      </c>
    </row>
    <row r="25" spans="1:16" ht="12.75" collapsed="1">
      <c r="A25">
        <v>38514</v>
      </c>
      <c r="B25" t="str">
        <f>VLOOKUP($A25,'[2]Payroll'!$C$7:$R$42,2)</f>
        <v>Mr.</v>
      </c>
      <c r="C25" t="str">
        <f>VLOOKUP($A25,'[2]Payroll'!$C$7:$R$42,3)</f>
        <v>Randall</v>
      </c>
      <c r="D25" t="str">
        <f>VLOOKUP($A25,'[2]Payroll'!$C$7:$R$42,4)</f>
        <v>Lohr</v>
      </c>
      <c r="E25" s="1">
        <f aca="true" t="shared" si="5" ref="E25:P25">SUM(E23:E24)</f>
        <v>80</v>
      </c>
      <c r="F25" s="2">
        <f t="shared" si="5"/>
        <v>15.398</v>
      </c>
      <c r="G25" s="2">
        <f t="shared" si="5"/>
        <v>3079.6000000000004</v>
      </c>
      <c r="H25" s="2">
        <f t="shared" si="5"/>
        <v>585.124</v>
      </c>
      <c r="I25" s="2">
        <f t="shared" si="5"/>
        <v>238.66900000000004</v>
      </c>
      <c r="J25" s="2">
        <f t="shared" si="5"/>
        <v>184.776</v>
      </c>
      <c r="K25" s="2">
        <f t="shared" si="5"/>
        <v>9.785</v>
      </c>
      <c r="L25" s="2">
        <f t="shared" si="5"/>
        <v>1.65</v>
      </c>
      <c r="M25" s="3">
        <f t="shared" si="5"/>
        <v>0.023912750809061488</v>
      </c>
      <c r="N25" s="2">
        <f t="shared" si="5"/>
        <v>36.96911275080907</v>
      </c>
      <c r="O25" s="2">
        <f t="shared" si="5"/>
        <v>5.346</v>
      </c>
      <c r="P25" s="2">
        <f t="shared" si="5"/>
        <v>2017.280887249191</v>
      </c>
    </row>
    <row r="26" spans="2:16" ht="12.75" hidden="1" outlineLevel="1">
      <c r="B26" t="e">
        <f>VLOOKUP($A26,'[2]Payroll'!$C$7:$R$42,2)</f>
        <v>#N/A</v>
      </c>
      <c r="C26" t="e">
        <f>VLOOKUP($A26,'[2]Payroll'!$C$7:$R$42,3)</f>
        <v>#N/A</v>
      </c>
      <c r="D26" t="e">
        <f>VLOOKUP($A26,'[2]Payroll'!$C$7:$R$42,4)</f>
        <v>#N/A</v>
      </c>
      <c r="E26" s="1">
        <f>'[1]Payroll'!$G$14</f>
        <v>28</v>
      </c>
      <c r="F26" s="2">
        <f>'[1]Payroll'!$H$14</f>
        <v>5.64</v>
      </c>
      <c r="G26" s="2">
        <f>'[1]Payroll'!$I$14</f>
        <v>789.5999999999999</v>
      </c>
      <c r="H26" s="2">
        <f>'[1]Payroll'!$J$14</f>
        <v>150.02399999999997</v>
      </c>
      <c r="I26" s="2">
        <f>'[1]Payroll'!$K$14</f>
        <v>61.193999999999996</v>
      </c>
      <c r="J26" s="2">
        <f>'[1]Payroll'!$L$14</f>
        <v>47.37599999999999</v>
      </c>
      <c r="K26" s="2">
        <f>'[1]Payroll'!$M$14</f>
        <v>0</v>
      </c>
      <c r="L26" s="2">
        <f>'[1]Payroll'!$N$14</f>
        <v>0</v>
      </c>
      <c r="M26" s="3">
        <f>'[1]Payroll'!$O$14</f>
        <v>0</v>
      </c>
      <c r="N26" s="2">
        <f>'[1]Payroll'!$P$14</f>
        <v>0</v>
      </c>
      <c r="O26" s="2">
        <f>'[1]Payroll'!$Q$14</f>
        <v>0</v>
      </c>
      <c r="P26" s="2">
        <f>'[1]Payroll'!$R$14</f>
        <v>531.006</v>
      </c>
    </row>
    <row r="27" spans="2:16" ht="12.75" hidden="1" outlineLevel="1">
      <c r="B27" t="e">
        <f>VLOOKUP($A27,'[2]Payroll'!$C$7:$R$42,2)</f>
        <v>#N/A</v>
      </c>
      <c r="C27" t="e">
        <f>VLOOKUP($A27,'[2]Payroll'!$C$7:$R$42,3)</f>
        <v>#N/A</v>
      </c>
      <c r="D27" t="e">
        <f>VLOOKUP($A27,'[2]Payroll'!$C$7:$R$42,4)</f>
        <v>#N/A</v>
      </c>
      <c r="E27" s="1">
        <f>'[2]Payroll'!$G$26</f>
        <v>20</v>
      </c>
      <c r="F27" s="2">
        <f>'[2]Payroll'!$H$26</f>
        <v>6.825</v>
      </c>
      <c r="G27" s="2">
        <f>'[2]Payroll'!$I$26</f>
        <v>682.5</v>
      </c>
      <c r="H27" s="2">
        <f>'[2]Payroll'!$J$26</f>
        <v>129.675</v>
      </c>
      <c r="I27" s="2">
        <f>'[2]Payroll'!$K$26</f>
        <v>52.89375</v>
      </c>
      <c r="J27" s="2">
        <f>'[2]Payroll'!$L$26</f>
        <v>40.949999999999996</v>
      </c>
      <c r="K27" s="2">
        <f>'[2]Payroll'!$M$26</f>
        <v>0</v>
      </c>
      <c r="L27" s="2">
        <f>'[2]Payroll'!$N$26</f>
        <v>0</v>
      </c>
      <c r="M27" s="3">
        <f>'[2]Payroll'!$O$26</f>
        <v>0</v>
      </c>
      <c r="N27" s="2">
        <f>'[2]Payroll'!$P$26</f>
        <v>0</v>
      </c>
      <c r="O27" s="2">
        <f>'[2]Payroll'!$Q$26</f>
        <v>0</v>
      </c>
      <c r="P27" s="2">
        <f>'[2]Payroll'!$R$26</f>
        <v>458.98125</v>
      </c>
    </row>
    <row r="28" spans="1:16" ht="12.75" collapsed="1">
      <c r="A28">
        <v>37855</v>
      </c>
      <c r="B28" t="str">
        <f>VLOOKUP($A28,'[2]Payroll'!$C$7:$R$42,2)</f>
        <v>Mr.</v>
      </c>
      <c r="C28" t="str">
        <f>VLOOKUP($A28,'[2]Payroll'!$C$7:$R$42,3)</f>
        <v>Nathan</v>
      </c>
      <c r="D28" t="str">
        <f>VLOOKUP($A28,'[2]Payroll'!$C$7:$R$42,4)</f>
        <v>Monrow</v>
      </c>
      <c r="E28" s="1">
        <f aca="true" t="shared" si="6" ref="E28:P28">SUM(E26:E27)</f>
        <v>48</v>
      </c>
      <c r="F28" s="2">
        <f t="shared" si="6"/>
        <v>12.465</v>
      </c>
      <c r="G28" s="2">
        <f t="shared" si="6"/>
        <v>1472.1</v>
      </c>
      <c r="H28" s="2">
        <f t="shared" si="6"/>
        <v>279.69899999999996</v>
      </c>
      <c r="I28" s="2">
        <f t="shared" si="6"/>
        <v>114.08775</v>
      </c>
      <c r="J28" s="2">
        <f t="shared" si="6"/>
        <v>88.326</v>
      </c>
      <c r="K28" s="2">
        <f t="shared" si="6"/>
        <v>0</v>
      </c>
      <c r="L28" s="2">
        <f t="shared" si="6"/>
        <v>0</v>
      </c>
      <c r="M28" s="3">
        <f t="shared" si="6"/>
        <v>0</v>
      </c>
      <c r="N28" s="2">
        <f t="shared" si="6"/>
        <v>0</v>
      </c>
      <c r="O28" s="2">
        <f t="shared" si="6"/>
        <v>0</v>
      </c>
      <c r="P28" s="2">
        <f t="shared" si="6"/>
        <v>989.9872499999999</v>
      </c>
    </row>
    <row r="29" spans="2:16" ht="12.75" hidden="1" outlineLevel="1">
      <c r="B29" t="e">
        <f>VLOOKUP($A29,'[2]Payroll'!$C$7:$R$42,2)</f>
        <v>#N/A</v>
      </c>
      <c r="C29" t="e">
        <f>VLOOKUP($A29,'[2]Payroll'!$C$7:$R$42,3)</f>
        <v>#N/A</v>
      </c>
      <c r="D29" t="e">
        <f>VLOOKUP($A29,'[2]Payroll'!$C$7:$R$42,4)</f>
        <v>#N/A</v>
      </c>
      <c r="E29" s="1">
        <f>'[1]Payroll'!$G$15</f>
        <v>40</v>
      </c>
      <c r="F29" s="2">
        <f>'[1]Payroll'!$H$15</f>
        <v>8.33</v>
      </c>
      <c r="G29" s="2">
        <f>'[1]Payroll'!$I$15</f>
        <v>1666</v>
      </c>
      <c r="H29" s="2">
        <f>'[1]Payroll'!$J$15</f>
        <v>316.54</v>
      </c>
      <c r="I29" s="2">
        <f>'[1]Payroll'!$K$15</f>
        <v>129.115</v>
      </c>
      <c r="J29" s="2">
        <f>'[1]Payroll'!$L$15</f>
        <v>99.96</v>
      </c>
      <c r="K29" s="2">
        <f>'[1]Payroll'!$M$15</f>
        <v>5.61</v>
      </c>
      <c r="L29" s="2">
        <f>'[1]Payroll'!$N$15</f>
        <v>0</v>
      </c>
      <c r="M29" s="3">
        <f>'[1]Payroll'!$O$15</f>
        <v>0.02737291291291291</v>
      </c>
      <c r="N29" s="2">
        <f>'[1]Payroll'!$P$15</f>
        <v>45.60327291291291</v>
      </c>
      <c r="O29" s="2">
        <f>'[1]Payroll'!$Q$15</f>
        <v>4.026</v>
      </c>
      <c r="P29" s="2">
        <f>'[1]Payroll'!$R$15</f>
        <v>1065.1457270870872</v>
      </c>
    </row>
    <row r="30" spans="2:16" ht="12.75" hidden="1" outlineLevel="1">
      <c r="B30" t="e">
        <f>VLOOKUP($A30,'[2]Payroll'!$C$7:$R$42,2)</f>
        <v>#N/A</v>
      </c>
      <c r="C30" t="e">
        <f>VLOOKUP($A30,'[2]Payroll'!$C$7:$R$42,3)</f>
        <v>#N/A</v>
      </c>
      <c r="D30" t="e">
        <f>VLOOKUP($A30,'[2]Payroll'!$C$7:$R$42,4)</f>
        <v>#N/A</v>
      </c>
      <c r="E30" s="1">
        <f>'[2]Payroll'!$G$27</f>
        <v>32.75</v>
      </c>
      <c r="F30" s="2">
        <f>'[2]Payroll'!$H$27</f>
        <v>7.182000000000001</v>
      </c>
      <c r="G30" s="2">
        <f>'[2]Payroll'!$I$27</f>
        <v>1176.0525000000002</v>
      </c>
      <c r="H30" s="2">
        <f>'[2]Payroll'!$J$27</f>
        <v>223.44997500000005</v>
      </c>
      <c r="I30" s="2">
        <f>'[2]Payroll'!$K$27</f>
        <v>91.14406875000002</v>
      </c>
      <c r="J30" s="2">
        <f>'[2]Payroll'!$L$27</f>
        <v>70.56315000000001</v>
      </c>
      <c r="K30" s="2">
        <f>'[2]Payroll'!$M$27</f>
        <v>5</v>
      </c>
      <c r="L30" s="2">
        <f>'[2]Payroll'!$N$27</f>
        <v>0</v>
      </c>
      <c r="M30" s="3">
        <f>'[2]Payroll'!$O$27</f>
        <v>0.03</v>
      </c>
      <c r="N30" s="2">
        <f>'[2]Payroll'!$P$27</f>
        <v>35.281575000000004</v>
      </c>
      <c r="O30" s="2">
        <f>'[2]Payroll'!$Q$27</f>
        <v>0</v>
      </c>
      <c r="P30" s="2">
        <f>'[2]Payroll'!$R$27</f>
        <v>750.6137312500002</v>
      </c>
    </row>
    <row r="31" spans="1:16" ht="12.75" collapsed="1">
      <c r="A31">
        <v>34789</v>
      </c>
      <c r="B31" t="str">
        <f>VLOOKUP($A31,'[2]Payroll'!$C$7:$R$42,2)</f>
        <v>Ms.</v>
      </c>
      <c r="C31" t="str">
        <f>VLOOKUP($A31,'[2]Payroll'!$C$7:$R$42,3)</f>
        <v>Maria</v>
      </c>
      <c r="D31" t="str">
        <f>VLOOKUP($A31,'[2]Payroll'!$C$7:$R$42,4)</f>
        <v>Nachez</v>
      </c>
      <c r="E31" s="1">
        <f aca="true" t="shared" si="7" ref="E31:P31">SUM(E29:E30)</f>
        <v>72.75</v>
      </c>
      <c r="F31" s="2">
        <f t="shared" si="7"/>
        <v>15.512</v>
      </c>
      <c r="G31" s="2">
        <f t="shared" si="7"/>
        <v>2842.0525000000002</v>
      </c>
      <c r="H31" s="2">
        <f t="shared" si="7"/>
        <v>539.9899750000001</v>
      </c>
      <c r="I31" s="2">
        <f t="shared" si="7"/>
        <v>220.25906875000004</v>
      </c>
      <c r="J31" s="2">
        <f t="shared" si="7"/>
        <v>170.52315</v>
      </c>
      <c r="K31" s="2">
        <f t="shared" si="7"/>
        <v>10.61</v>
      </c>
      <c r="L31" s="2">
        <f t="shared" si="7"/>
        <v>0</v>
      </c>
      <c r="M31" s="3">
        <f t="shared" si="7"/>
        <v>0.05737291291291291</v>
      </c>
      <c r="N31" s="2">
        <f t="shared" si="7"/>
        <v>80.8848479129129</v>
      </c>
      <c r="O31" s="2">
        <f t="shared" si="7"/>
        <v>4.026</v>
      </c>
      <c r="P31" s="2">
        <f t="shared" si="7"/>
        <v>1815.7594583370874</v>
      </c>
    </row>
    <row r="32" spans="2:16" ht="12.75" hidden="1" outlineLevel="1">
      <c r="B32" t="e">
        <f>VLOOKUP($A32,'[2]Payroll'!$C$7:$R$42,2)</f>
        <v>#N/A</v>
      </c>
      <c r="C32" t="e">
        <f>VLOOKUP($A32,'[2]Payroll'!$C$7:$R$42,3)</f>
        <v>#N/A</v>
      </c>
      <c r="D32" t="e">
        <f>VLOOKUP($A32,'[2]Payroll'!$C$7:$R$42,4)</f>
        <v>#N/A</v>
      </c>
      <c r="E32" s="1">
        <f>'[1]Payroll'!$G$16</f>
        <v>40</v>
      </c>
      <c r="F32" s="2">
        <f>'[1]Payroll'!$H$16</f>
        <v>6.16</v>
      </c>
      <c r="G32" s="2">
        <f>'[1]Payroll'!$I$16</f>
        <v>1232</v>
      </c>
      <c r="H32" s="2">
        <f>'[1]Payroll'!$J$16</f>
        <v>234.08</v>
      </c>
      <c r="I32" s="2">
        <f>'[1]Payroll'!$K$16</f>
        <v>95.48</v>
      </c>
      <c r="J32" s="2">
        <f>'[1]Payroll'!$L$16</f>
        <v>73.92</v>
      </c>
      <c r="K32" s="2">
        <f>'[1]Payroll'!$M$16</f>
        <v>5.61</v>
      </c>
      <c r="L32" s="2">
        <f>'[1]Payroll'!$N$16</f>
        <v>1.65</v>
      </c>
      <c r="M32" s="3">
        <f>'[1]Payroll'!$O$16</f>
        <v>0.015550690495532088</v>
      </c>
      <c r="N32" s="2">
        <f>'[1]Payroll'!$P$16</f>
        <v>19.15845069049553</v>
      </c>
      <c r="O32" s="2">
        <f>'[1]Payroll'!$Q$16</f>
        <v>6.006</v>
      </c>
      <c r="P32" s="2">
        <f>'[1]Payroll'!$R$16</f>
        <v>796.0955493095045</v>
      </c>
    </row>
    <row r="33" spans="2:16" ht="12.75" hidden="1" outlineLevel="1">
      <c r="B33" t="e">
        <f>VLOOKUP($A33,'[2]Payroll'!$C$7:$R$42,2)</f>
        <v>#N/A</v>
      </c>
      <c r="C33" t="e">
        <f>VLOOKUP($A33,'[2]Payroll'!$C$7:$R$42,3)</f>
        <v>#N/A</v>
      </c>
      <c r="D33" t="e">
        <f>VLOOKUP($A33,'[2]Payroll'!$C$7:$R$42,4)</f>
        <v>#N/A</v>
      </c>
      <c r="E33" s="1">
        <f>'[2]Payroll'!$G$32</f>
        <v>20.5</v>
      </c>
      <c r="F33" s="2">
        <f>'[2]Payroll'!$H$32</f>
        <v>7.5600000000000005</v>
      </c>
      <c r="G33" s="2">
        <f>'[2]Payroll'!$I$32</f>
        <v>774.9000000000001</v>
      </c>
      <c r="H33" s="2">
        <f>'[2]Payroll'!$J$32</f>
        <v>147.23100000000002</v>
      </c>
      <c r="I33" s="2">
        <f>'[2]Payroll'!$K$32</f>
        <v>60.054750000000006</v>
      </c>
      <c r="J33" s="2">
        <f>'[2]Payroll'!$L$32</f>
        <v>46.49400000000001</v>
      </c>
      <c r="K33" s="2">
        <f>'[2]Payroll'!$M$32</f>
        <v>5</v>
      </c>
      <c r="L33" s="2">
        <f>'[2]Payroll'!$N$32</f>
        <v>0</v>
      </c>
      <c r="M33" s="3">
        <f>'[2]Payroll'!$O$32</f>
        <v>0</v>
      </c>
      <c r="N33" s="2">
        <f>'[2]Payroll'!$P$32</f>
        <v>0</v>
      </c>
      <c r="O33" s="2">
        <f>'[2]Payroll'!$Q$32</f>
        <v>0</v>
      </c>
      <c r="P33" s="2">
        <f>'[2]Payroll'!$R$32</f>
        <v>516.12025</v>
      </c>
    </row>
    <row r="34" spans="1:16" ht="12.75" collapsed="1">
      <c r="A34">
        <v>22854</v>
      </c>
      <c r="B34" t="str">
        <f>VLOOKUP($A34,'[2]Payroll'!$C$7:$R$42,2)</f>
        <v>Mr.</v>
      </c>
      <c r="C34" t="str">
        <f>VLOOKUP($A34,'[2]Payroll'!$C$7:$R$42,3)</f>
        <v>Abe</v>
      </c>
      <c r="D34" t="str">
        <f>VLOOKUP($A34,'[2]Payroll'!$C$7:$R$42,4)</f>
        <v>Rittenhouse</v>
      </c>
      <c r="E34" s="1">
        <f aca="true" t="shared" si="8" ref="E34:P34">SUM(E32:E33)</f>
        <v>60.5</v>
      </c>
      <c r="F34" s="2">
        <f t="shared" si="8"/>
        <v>13.72</v>
      </c>
      <c r="G34" s="2">
        <f t="shared" si="8"/>
        <v>2006.9</v>
      </c>
      <c r="H34" s="2">
        <f t="shared" si="8"/>
        <v>381.31100000000004</v>
      </c>
      <c r="I34" s="2">
        <f t="shared" si="8"/>
        <v>155.53475</v>
      </c>
      <c r="J34" s="2">
        <f t="shared" si="8"/>
        <v>120.41400000000002</v>
      </c>
      <c r="K34" s="2">
        <f t="shared" si="8"/>
        <v>10.61</v>
      </c>
      <c r="L34" s="2">
        <f t="shared" si="8"/>
        <v>1.65</v>
      </c>
      <c r="M34" s="3">
        <f t="shared" si="8"/>
        <v>0.015550690495532088</v>
      </c>
      <c r="N34" s="2">
        <f t="shared" si="8"/>
        <v>19.15845069049553</v>
      </c>
      <c r="O34" s="2">
        <f t="shared" si="8"/>
        <v>6.006</v>
      </c>
      <c r="P34" s="2">
        <f t="shared" si="8"/>
        <v>1312.2157993095045</v>
      </c>
    </row>
    <row r="35" spans="2:16" ht="12.75" hidden="1" outlineLevel="1">
      <c r="B35" t="e">
        <f>VLOOKUP($A35,'[2]Payroll'!$C$7:$R$42,2)</f>
        <v>#N/A</v>
      </c>
      <c r="C35" t="e">
        <f>VLOOKUP($A35,'[2]Payroll'!$C$7:$R$42,3)</f>
        <v>#N/A</v>
      </c>
      <c r="D35" t="e">
        <f>VLOOKUP($A35,'[2]Payroll'!$C$7:$R$42,4)</f>
        <v>#N/A</v>
      </c>
      <c r="E35" s="1">
        <f>'[1]Payroll'!$G$17</f>
        <v>40</v>
      </c>
      <c r="F35" s="2">
        <f>'[1]Payroll'!$H$17</f>
        <v>10.88</v>
      </c>
      <c r="G35" s="2">
        <f>'[1]Payroll'!$I$17</f>
        <v>2176</v>
      </c>
      <c r="H35" s="2">
        <f>'[1]Payroll'!$J$17</f>
        <v>413.44</v>
      </c>
      <c r="I35" s="2">
        <f>'[1]Payroll'!$K$17</f>
        <v>168.64</v>
      </c>
      <c r="J35" s="2">
        <f>'[1]Payroll'!$L$17</f>
        <v>130.56</v>
      </c>
      <c r="K35" s="2">
        <f>'[1]Payroll'!$M$17</f>
        <v>4.785</v>
      </c>
      <c r="L35" s="2">
        <f>'[1]Payroll'!$N$17</f>
        <v>1.65</v>
      </c>
      <c r="M35" s="3">
        <f>'[1]Payroll'!$O$17</f>
        <v>0.0124256091954023</v>
      </c>
      <c r="N35" s="2">
        <f>'[1]Payroll'!$P$17</f>
        <v>27.038125609195404</v>
      </c>
      <c r="O35" s="2">
        <f>'[1]Payroll'!$Q$17</f>
        <v>0.726</v>
      </c>
      <c r="P35" s="2">
        <f>'[1]Payroll'!$R$17</f>
        <v>1429.1608743908048</v>
      </c>
    </row>
    <row r="36" spans="2:16" ht="12.75" hidden="1" outlineLevel="1">
      <c r="B36" t="e">
        <f>VLOOKUP($A36,'[2]Payroll'!$C$7:$R$42,2)</f>
        <v>#N/A</v>
      </c>
      <c r="C36" t="e">
        <f>VLOOKUP($A36,'[2]Payroll'!$C$7:$R$42,3)</f>
        <v>#N/A</v>
      </c>
      <c r="D36" t="e">
        <f>VLOOKUP($A36,'[2]Payroll'!$C$7:$R$42,4)</f>
        <v>#N/A</v>
      </c>
      <c r="E36" s="1">
        <f>'[2]Payroll'!$G$35</f>
        <v>30</v>
      </c>
      <c r="F36" s="2">
        <f>'[2]Payroll'!$H$35</f>
        <v>7.0200000000000005</v>
      </c>
      <c r="G36" s="2">
        <f>'[2]Payroll'!$I$35</f>
        <v>1053</v>
      </c>
      <c r="H36" s="2">
        <f>'[2]Payroll'!$J$35</f>
        <v>200.07</v>
      </c>
      <c r="I36" s="2">
        <f>'[2]Payroll'!$K$35</f>
        <v>81.6075</v>
      </c>
      <c r="J36" s="2">
        <f>'[2]Payroll'!$L$35</f>
        <v>63.18</v>
      </c>
      <c r="K36" s="2">
        <f>'[2]Payroll'!$M$35</f>
        <v>3.25</v>
      </c>
      <c r="L36" s="2">
        <f>'[2]Payroll'!$N$35</f>
        <v>0</v>
      </c>
      <c r="M36" s="3">
        <f>'[2]Payroll'!$O$35</f>
        <v>0.04</v>
      </c>
      <c r="N36" s="2">
        <f>'[2]Payroll'!$P$35</f>
        <v>42.12</v>
      </c>
      <c r="O36" s="2">
        <f>'[2]Payroll'!$Q$35</f>
        <v>0</v>
      </c>
      <c r="P36" s="2">
        <f>'[2]Payroll'!$R$35</f>
        <v>662.7724999999999</v>
      </c>
    </row>
    <row r="37" spans="1:16" ht="12.75" collapsed="1">
      <c r="A37">
        <v>38748</v>
      </c>
      <c r="B37" t="str">
        <f>VLOOKUP($A37,'[2]Payroll'!$C$7:$R$42,2)</f>
        <v>Mr.</v>
      </c>
      <c r="C37" t="str">
        <f>VLOOKUP($A37,'[2]Payroll'!$C$7:$R$42,3)</f>
        <v>Anthony</v>
      </c>
      <c r="D37" t="str">
        <f>VLOOKUP($A37,'[2]Payroll'!$C$7:$R$42,4)</f>
        <v>Splendoria</v>
      </c>
      <c r="E37" s="1">
        <f aca="true" t="shared" si="9" ref="E37:P37">SUM(E35:E36)</f>
        <v>70</v>
      </c>
      <c r="F37" s="2">
        <f t="shared" si="9"/>
        <v>17.900000000000002</v>
      </c>
      <c r="G37" s="2">
        <f t="shared" si="9"/>
        <v>3229</v>
      </c>
      <c r="H37" s="2">
        <f t="shared" si="9"/>
        <v>613.51</v>
      </c>
      <c r="I37" s="2">
        <f t="shared" si="9"/>
        <v>250.2475</v>
      </c>
      <c r="J37" s="2">
        <f t="shared" si="9"/>
        <v>193.74</v>
      </c>
      <c r="K37" s="2">
        <f t="shared" si="9"/>
        <v>8.035</v>
      </c>
      <c r="L37" s="2">
        <f t="shared" si="9"/>
        <v>1.65</v>
      </c>
      <c r="M37" s="3">
        <f t="shared" si="9"/>
        <v>0.0524256091954023</v>
      </c>
      <c r="N37" s="2">
        <f t="shared" si="9"/>
        <v>69.1581256091954</v>
      </c>
      <c r="O37" s="2">
        <f t="shared" si="9"/>
        <v>0.726</v>
      </c>
      <c r="P37" s="2">
        <f t="shared" si="9"/>
        <v>2091.9333743908046</v>
      </c>
    </row>
    <row r="38" spans="2:16" ht="12.75" hidden="1" outlineLevel="1">
      <c r="B38" t="e">
        <f>VLOOKUP($A38,'[2]Payroll'!$C$7:$R$42,2)</f>
        <v>#N/A</v>
      </c>
      <c r="C38" t="e">
        <f>VLOOKUP($A38,'[2]Payroll'!$C$7:$R$42,3)</f>
        <v>#N/A</v>
      </c>
      <c r="D38" t="e">
        <f>VLOOKUP($A38,'[2]Payroll'!$C$7:$R$42,4)</f>
        <v>#N/A</v>
      </c>
      <c r="E38" s="1">
        <f>'[1]Payroll'!$G$18</f>
        <v>12</v>
      </c>
      <c r="F38" s="2">
        <f>'[1]Payroll'!$H$18</f>
        <v>6.3</v>
      </c>
      <c r="G38" s="2">
        <f>'[1]Payroll'!$I$18</f>
        <v>378</v>
      </c>
      <c r="H38" s="2">
        <f>'[1]Payroll'!$J$18</f>
        <v>71.82000000000001</v>
      </c>
      <c r="I38" s="2">
        <f>'[1]Payroll'!$K$18</f>
        <v>29.294999999999998</v>
      </c>
      <c r="J38" s="2">
        <f>'[1]Payroll'!$L$18</f>
        <v>22.68</v>
      </c>
      <c r="K38" s="2">
        <f>'[1]Payroll'!$M$18</f>
        <v>3.25</v>
      </c>
      <c r="M38" s="3">
        <f>'[1]Payroll'!$O$18</f>
        <v>0.02</v>
      </c>
      <c r="N38" s="2">
        <f>'[1]Payroll'!$P$18</f>
        <v>7.5600000000000005</v>
      </c>
      <c r="P38" s="2">
        <f>'[1]Payroll'!$R$18</f>
        <v>243.39499999999998</v>
      </c>
    </row>
    <row r="39" spans="2:16" ht="12.75" hidden="1" outlineLevel="1">
      <c r="B39" t="e">
        <f>VLOOKUP($A39,'[2]Payroll'!$C$7:$R$42,2)</f>
        <v>#N/A</v>
      </c>
      <c r="C39" t="e">
        <f>VLOOKUP($A39,'[2]Payroll'!$C$7:$R$42,3)</f>
        <v>#N/A</v>
      </c>
      <c r="D39" t="e">
        <f>VLOOKUP($A39,'[2]Payroll'!$C$7:$R$42,4)</f>
        <v>#N/A</v>
      </c>
      <c r="E39" s="1">
        <f>'[2]Payroll'!$G$8</f>
        <v>20</v>
      </c>
      <c r="F39" s="2">
        <f>'[2]Payroll'!$H$8</f>
        <v>7.302499999999999</v>
      </c>
      <c r="G39" s="2">
        <f>'[2]Payroll'!$I$8</f>
        <v>730.2499999999999</v>
      </c>
      <c r="H39" s="2">
        <f>'[2]Payroll'!$J$8</f>
        <v>138.74749999999997</v>
      </c>
      <c r="I39" s="2">
        <f>'[2]Payroll'!$K$8</f>
        <v>56.59437499999999</v>
      </c>
      <c r="J39" s="2">
        <f>'[2]Payroll'!$L$8</f>
        <v>43.81499999999999</v>
      </c>
      <c r="K39" s="2">
        <f>'[2]Payroll'!$M$8</f>
        <v>0</v>
      </c>
      <c r="M39" s="3">
        <f>'[2]Payroll'!$O$8</f>
        <v>0</v>
      </c>
      <c r="N39" s="2">
        <f>'[2]Payroll'!$P$8</f>
        <v>0</v>
      </c>
      <c r="P39" s="2">
        <f>'[2]Payroll'!$R$8</f>
        <v>491.09312499999993</v>
      </c>
    </row>
    <row r="40" spans="1:16" ht="12.75" collapsed="1">
      <c r="A40">
        <v>63778</v>
      </c>
      <c r="B40" t="str">
        <f>VLOOKUP($A40,'[2]Payroll'!$C$7:$R$42,2)</f>
        <v>Mr.</v>
      </c>
      <c r="C40" t="str">
        <f>VLOOKUP($A40,'[2]Payroll'!$C$7:$R$42,3)</f>
        <v>Carlos</v>
      </c>
      <c r="D40" t="str">
        <f>VLOOKUP($A40,'[2]Payroll'!$C$7:$R$42,4)</f>
        <v>Altare</v>
      </c>
      <c r="E40" s="1">
        <f aca="true" t="shared" si="10" ref="E40:K40">SUM(E38:E39)</f>
        <v>32</v>
      </c>
      <c r="F40" s="2">
        <f t="shared" si="10"/>
        <v>13.6025</v>
      </c>
      <c r="G40" s="2">
        <f t="shared" si="10"/>
        <v>1108.25</v>
      </c>
      <c r="H40" s="2">
        <f t="shared" si="10"/>
        <v>210.5675</v>
      </c>
      <c r="I40" s="2">
        <f t="shared" si="10"/>
        <v>85.88937499999999</v>
      </c>
      <c r="J40" s="2">
        <f t="shared" si="10"/>
        <v>66.49499999999999</v>
      </c>
      <c r="K40" s="2">
        <f t="shared" si="10"/>
        <v>3.25</v>
      </c>
      <c r="M40" s="3">
        <f>SUM(M38:M39)</f>
        <v>0.02</v>
      </c>
      <c r="N40" s="2">
        <f>SUM(N38:N39)</f>
        <v>7.5600000000000005</v>
      </c>
      <c r="P40" s="2">
        <f>SUM(P38:P39)</f>
        <v>734.4881249999999</v>
      </c>
    </row>
    <row r="41" spans="2:16" ht="12.75" hidden="1" outlineLevel="1">
      <c r="B41" t="e">
        <f>VLOOKUP($A41,'[2]Payroll'!$C$7:$R$42,2)</f>
        <v>#N/A</v>
      </c>
      <c r="C41" t="e">
        <f>VLOOKUP($A41,'[2]Payroll'!$C$7:$R$42,3)</f>
        <v>#N/A</v>
      </c>
      <c r="D41" t="e">
        <f>VLOOKUP($A41,'[2]Payroll'!$C$7:$R$42,4)</f>
        <v>#N/A</v>
      </c>
      <c r="E41" s="1">
        <f>'[1]Payroll'!$G$19</f>
        <v>22</v>
      </c>
      <c r="F41" s="2">
        <f>'[1]Payroll'!$H$19</f>
        <v>6.75</v>
      </c>
      <c r="G41" s="2">
        <f>'[1]Payroll'!$I$19</f>
        <v>742.5</v>
      </c>
      <c r="H41" s="2">
        <f>'[1]Payroll'!$J$19</f>
        <v>141.075</v>
      </c>
      <c r="I41" s="2">
        <f>'[1]Payroll'!$K$19</f>
        <v>57.54375</v>
      </c>
      <c r="J41" s="2">
        <f>'[1]Payroll'!$L$19</f>
        <v>44.55</v>
      </c>
      <c r="K41" s="2">
        <f>'[1]Payroll'!$M$19</f>
        <v>5</v>
      </c>
      <c r="M41" s="3">
        <f>'[1]Payroll'!$O$19</f>
        <v>0.03</v>
      </c>
      <c r="N41" s="2">
        <f>'[1]Payroll'!$P$19</f>
        <v>22.275</v>
      </c>
      <c r="P41" s="2">
        <f>'[1]Payroll'!$R$19</f>
        <v>472.05625000000003</v>
      </c>
    </row>
    <row r="42" spans="2:16" ht="12.75" hidden="1" outlineLevel="1">
      <c r="B42" t="e">
        <f>VLOOKUP($A42,'[2]Payroll'!$C$7:$R$42,2)</f>
        <v>#N/A</v>
      </c>
      <c r="C42" t="e">
        <f>VLOOKUP($A42,'[2]Payroll'!$C$7:$R$42,3)</f>
        <v>#N/A</v>
      </c>
      <c r="D42" t="e">
        <f>VLOOKUP($A42,'[2]Payroll'!$C$7:$R$42,4)</f>
        <v>#N/A</v>
      </c>
      <c r="E42" s="1">
        <f>'[2]Payroll'!$G$9</f>
        <v>40</v>
      </c>
      <c r="F42" s="2">
        <f>'[2]Payroll'!$H$9</f>
        <v>7.4174999999999995</v>
      </c>
      <c r="G42" s="2">
        <f>'[2]Payroll'!$I$9</f>
        <v>1483.5</v>
      </c>
      <c r="H42" s="2">
        <f>'[2]Payroll'!$J$9</f>
        <v>281.865</v>
      </c>
      <c r="I42" s="2">
        <f>'[2]Payroll'!$K$9</f>
        <v>114.97125</v>
      </c>
      <c r="J42" s="2">
        <f>'[2]Payroll'!$L$9</f>
        <v>89.00999999999999</v>
      </c>
      <c r="K42" s="2">
        <f>'[2]Payroll'!$M$9</f>
        <v>3.25</v>
      </c>
      <c r="M42" s="3">
        <f>'[2]Payroll'!$O$9</f>
        <v>0.02</v>
      </c>
      <c r="N42" s="2">
        <f>'[2]Payroll'!$P$9</f>
        <v>29.67</v>
      </c>
      <c r="P42" s="2">
        <f>'[2]Payroll'!$R$9</f>
        <v>964.73375</v>
      </c>
    </row>
    <row r="43" spans="1:16" ht="12.75" collapsed="1">
      <c r="A43">
        <v>31524</v>
      </c>
      <c r="B43" t="str">
        <f>VLOOKUP($A43,'[2]Payroll'!$C$7:$R$42,2)</f>
        <v>Mrs.</v>
      </c>
      <c r="C43" t="str">
        <f>VLOOKUP($A43,'[2]Payroll'!$C$7:$R$42,3)</f>
        <v>Jan</v>
      </c>
      <c r="D43" t="str">
        <f>VLOOKUP($A43,'[2]Payroll'!$C$7:$R$42,4)</f>
        <v>Borough</v>
      </c>
      <c r="E43" s="1">
        <f aca="true" t="shared" si="11" ref="E43:K43">SUM(E41:E42)</f>
        <v>62</v>
      </c>
      <c r="F43" s="2">
        <f t="shared" si="11"/>
        <v>14.1675</v>
      </c>
      <c r="G43" s="2">
        <f t="shared" si="11"/>
        <v>2226</v>
      </c>
      <c r="H43" s="2">
        <f t="shared" si="11"/>
        <v>422.94</v>
      </c>
      <c r="I43" s="2">
        <f t="shared" si="11"/>
        <v>172.515</v>
      </c>
      <c r="J43" s="2">
        <f t="shared" si="11"/>
        <v>133.56</v>
      </c>
      <c r="K43" s="2">
        <f t="shared" si="11"/>
        <v>8.25</v>
      </c>
      <c r="M43" s="3">
        <f>SUM(M41:M42)</f>
        <v>0.05</v>
      </c>
      <c r="N43" s="2">
        <f>SUM(N41:N42)</f>
        <v>51.945</v>
      </c>
      <c r="P43" s="2">
        <f>SUM(P41:P42)</f>
        <v>1436.79</v>
      </c>
    </row>
    <row r="44" spans="2:16" ht="12.75" hidden="1" outlineLevel="1">
      <c r="B44" t="e">
        <f>VLOOKUP($A44,'[2]Payroll'!$C$7:$R$42,2)</f>
        <v>#N/A</v>
      </c>
      <c r="C44" t="e">
        <f>VLOOKUP($A44,'[2]Payroll'!$C$7:$R$42,3)</f>
        <v>#N/A</v>
      </c>
      <c r="D44" t="e">
        <f>VLOOKUP($A44,'[2]Payroll'!$C$7:$R$42,4)</f>
        <v>#N/A</v>
      </c>
      <c r="E44" s="1">
        <f>'[1]Payroll'!$G$20</f>
        <v>40</v>
      </c>
      <c r="F44" s="2">
        <f>'[1]Payroll'!$H$20</f>
        <v>7</v>
      </c>
      <c r="G44" s="2">
        <f>'[1]Payroll'!$I$20</f>
        <v>1400</v>
      </c>
      <c r="H44" s="2">
        <f>'[1]Payroll'!$J$20</f>
        <v>266</v>
      </c>
      <c r="I44" s="2">
        <f>'[1]Payroll'!$K$20</f>
        <v>108.5</v>
      </c>
      <c r="J44" s="2">
        <f>'[1]Payroll'!$L$20</f>
        <v>84</v>
      </c>
      <c r="K44" s="2">
        <f>'[1]Payroll'!$M$20</f>
        <v>3.25</v>
      </c>
      <c r="M44" s="3">
        <f>'[1]Payroll'!$O$20</f>
        <v>0.02</v>
      </c>
      <c r="N44" s="2">
        <f>'[1]Payroll'!$P$20</f>
        <v>28</v>
      </c>
      <c r="P44" s="2">
        <f>'[1]Payroll'!$R$20</f>
        <v>910.25</v>
      </c>
    </row>
    <row r="45" spans="2:16" ht="12.75" hidden="1" outlineLevel="1">
      <c r="B45" t="e">
        <f>VLOOKUP($A45,'[2]Payroll'!$C$7:$R$42,2)</f>
        <v>#N/A</v>
      </c>
      <c r="C45" t="e">
        <f>VLOOKUP($A45,'[2]Payroll'!$C$7:$R$42,3)</f>
        <v>#N/A</v>
      </c>
      <c r="D45" t="e">
        <f>VLOOKUP($A45,'[2]Payroll'!$C$7:$R$42,4)</f>
        <v>#N/A</v>
      </c>
      <c r="E45" s="1">
        <f>'[2]Payroll'!$G$10</f>
        <v>38.5</v>
      </c>
      <c r="F45" s="2">
        <f>'[2]Payroll'!$H$10</f>
        <v>6.485999999999999</v>
      </c>
      <c r="G45" s="2">
        <f>'[2]Payroll'!$I$10</f>
        <v>1248.5549999999998</v>
      </c>
      <c r="H45" s="2">
        <f>'[2]Payroll'!$J$10</f>
        <v>237.22544999999997</v>
      </c>
      <c r="I45" s="2">
        <f>'[2]Payroll'!$K$10</f>
        <v>96.76301249999999</v>
      </c>
      <c r="J45" s="2">
        <f>'[2]Payroll'!$L$10</f>
        <v>74.91329999999999</v>
      </c>
      <c r="K45" s="2">
        <f>'[2]Payroll'!$M$10</f>
        <v>0</v>
      </c>
      <c r="M45" s="3">
        <f>'[2]Payroll'!$O$10</f>
        <v>0.02</v>
      </c>
      <c r="N45" s="2">
        <f>'[2]Payroll'!$P$10</f>
        <v>24.971099999999996</v>
      </c>
      <c r="P45" s="2">
        <f>'[2]Payroll'!$R$10</f>
        <v>814.6821375</v>
      </c>
    </row>
    <row r="46" spans="1:16" ht="12.75" collapsed="1">
      <c r="A46">
        <v>18946</v>
      </c>
      <c r="B46" t="str">
        <f>VLOOKUP($A46,'[2]Payroll'!$C$7:$R$42,2)</f>
        <v>Mr.</v>
      </c>
      <c r="C46" t="str">
        <f>VLOOKUP($A46,'[2]Payroll'!$C$7:$R$42,3)</f>
        <v>Shakur</v>
      </c>
      <c r="D46" t="str">
        <f>VLOOKUP($A46,'[2]Payroll'!$C$7:$R$42,4)</f>
        <v>Brown</v>
      </c>
      <c r="E46" s="1">
        <f aca="true" t="shared" si="12" ref="E46:K46">SUM(E44:E45)</f>
        <v>78.5</v>
      </c>
      <c r="F46" s="2">
        <f t="shared" si="12"/>
        <v>13.485999999999999</v>
      </c>
      <c r="G46" s="2">
        <f t="shared" si="12"/>
        <v>2648.555</v>
      </c>
      <c r="H46" s="2">
        <f t="shared" si="12"/>
        <v>503.22544999999997</v>
      </c>
      <c r="I46" s="2">
        <f t="shared" si="12"/>
        <v>205.2630125</v>
      </c>
      <c r="J46" s="2">
        <f t="shared" si="12"/>
        <v>158.9133</v>
      </c>
      <c r="K46" s="2">
        <f t="shared" si="12"/>
        <v>3.25</v>
      </c>
      <c r="M46" s="3">
        <f>SUM(M44:M45)</f>
        <v>0.04</v>
      </c>
      <c r="N46" s="2">
        <f>SUM(N44:N45)</f>
        <v>52.97109999999999</v>
      </c>
      <c r="P46" s="2">
        <f>SUM(P44:P45)</f>
        <v>1724.9321375</v>
      </c>
    </row>
    <row r="47" spans="2:16" ht="12.75" hidden="1" outlineLevel="1">
      <c r="B47" t="e">
        <f>VLOOKUP($A47,'[2]Payroll'!$C$7:$R$42,2)</f>
        <v>#N/A</v>
      </c>
      <c r="C47" t="e">
        <f>VLOOKUP($A47,'[2]Payroll'!$C$7:$R$42,3)</f>
        <v>#N/A</v>
      </c>
      <c r="D47" t="e">
        <f>VLOOKUP($A47,'[2]Payroll'!$C$7:$R$42,4)</f>
        <v>#N/A</v>
      </c>
      <c r="E47" s="1">
        <f>'[1]Payroll'!$G$21</f>
        <v>18</v>
      </c>
      <c r="F47" s="2">
        <f>'[1]Payroll'!$H$21</f>
        <v>6.5</v>
      </c>
      <c r="G47" s="2">
        <f>'[1]Payroll'!$I$21</f>
        <v>585</v>
      </c>
      <c r="H47" s="2">
        <f>'[1]Payroll'!$J$21</f>
        <v>111.15</v>
      </c>
      <c r="I47" s="2">
        <f>'[1]Payroll'!$K$21</f>
        <v>45.3375</v>
      </c>
      <c r="J47" s="2">
        <f>'[1]Payroll'!$L$21</f>
        <v>35.1</v>
      </c>
      <c r="M47" s="3">
        <f>'[1]Payroll'!$O$21</f>
        <v>0.03</v>
      </c>
      <c r="N47" s="2">
        <f>'[1]Payroll'!$P$21</f>
        <v>17.55</v>
      </c>
      <c r="P47" s="2">
        <f>'[1]Payroll'!$R$21</f>
        <v>375.8625</v>
      </c>
    </row>
    <row r="48" spans="2:16" ht="12.75" hidden="1" outlineLevel="1">
      <c r="B48" t="e">
        <f>VLOOKUP($A48,'[2]Payroll'!$C$7:$R$42,2)</f>
        <v>#N/A</v>
      </c>
      <c r="C48" t="e">
        <f>VLOOKUP($A48,'[2]Payroll'!$C$7:$R$42,3)</f>
        <v>#N/A</v>
      </c>
      <c r="D48" t="e">
        <f>VLOOKUP($A48,'[2]Payroll'!$C$7:$R$42,4)</f>
        <v>#N/A</v>
      </c>
      <c r="E48" s="1">
        <f>'[2]Payroll'!$G$11</f>
        <v>40</v>
      </c>
      <c r="F48" s="2">
        <f>'[2]Payroll'!$H$11</f>
        <v>8.1165</v>
      </c>
      <c r="G48" s="2">
        <f>'[2]Payroll'!$I$11</f>
        <v>1623.3000000000002</v>
      </c>
      <c r="H48" s="2">
        <f>'[2]Payroll'!$J$11</f>
        <v>308.427</v>
      </c>
      <c r="I48" s="2">
        <f>'[2]Payroll'!$K$11</f>
        <v>125.80575000000002</v>
      </c>
      <c r="J48" s="2">
        <f>'[2]Payroll'!$L$11</f>
        <v>97.39800000000001</v>
      </c>
      <c r="M48" s="3">
        <f>'[2]Payroll'!$O$11</f>
        <v>0.020837150395778367</v>
      </c>
      <c r="N48" s="2">
        <f>'[2]Payroll'!$P$11</f>
        <v>33.824946237467024</v>
      </c>
      <c r="P48" s="2">
        <f>'[2]Payroll'!$R$11</f>
        <v>1050.8483037625333</v>
      </c>
    </row>
    <row r="49" spans="1:16" ht="12.75" collapsed="1">
      <c r="A49">
        <v>54036</v>
      </c>
      <c r="B49" t="str">
        <f>VLOOKUP($A49,'[2]Payroll'!$C$7:$R$42,2)</f>
        <v>Ms.</v>
      </c>
      <c r="C49" t="str">
        <f>VLOOKUP($A49,'[2]Payroll'!$C$7:$R$42,3)</f>
        <v>Janine</v>
      </c>
      <c r="D49" t="str">
        <f>VLOOKUP($A49,'[2]Payroll'!$C$7:$R$42,4)</f>
        <v>Carroll</v>
      </c>
      <c r="E49" s="1">
        <f aca="true" t="shared" si="13" ref="E49:J49">SUM(E47:E48)</f>
        <v>58</v>
      </c>
      <c r="F49" s="2">
        <f t="shared" si="13"/>
        <v>14.6165</v>
      </c>
      <c r="G49" s="2">
        <f t="shared" si="13"/>
        <v>2208.3</v>
      </c>
      <c r="H49" s="2">
        <f t="shared" si="13"/>
        <v>419.577</v>
      </c>
      <c r="I49" s="2">
        <f t="shared" si="13"/>
        <v>171.14325000000002</v>
      </c>
      <c r="J49" s="2">
        <f t="shared" si="13"/>
        <v>132.49800000000002</v>
      </c>
      <c r="M49" s="3">
        <f>SUM(M47:M48)</f>
        <v>0.050837150395778366</v>
      </c>
      <c r="N49" s="2">
        <f>SUM(N47:N48)</f>
        <v>51.37494623746703</v>
      </c>
      <c r="P49" s="2">
        <f>SUM(P47:P48)</f>
        <v>1426.7108037625333</v>
      </c>
    </row>
    <row r="50" spans="2:16" ht="12.75" hidden="1" outlineLevel="1">
      <c r="B50" t="e">
        <f>VLOOKUP($A50,'[2]Payroll'!$C$7:$R$42,2)</f>
        <v>#N/A</v>
      </c>
      <c r="C50" t="e">
        <f>VLOOKUP($A50,'[2]Payroll'!$C$7:$R$42,3)</f>
        <v>#N/A</v>
      </c>
      <c r="D50" t="e">
        <f>VLOOKUP($A50,'[2]Payroll'!$C$7:$R$42,4)</f>
        <v>#N/A</v>
      </c>
      <c r="E50" s="1">
        <f>'[1]Payroll'!$G$22</f>
        <v>38.5</v>
      </c>
      <c r="F50" s="2">
        <f>'[1]Payroll'!$H$22</f>
        <v>6.15</v>
      </c>
      <c r="G50" s="2">
        <f>'[1]Payroll'!$I$22</f>
        <v>1183.875</v>
      </c>
      <c r="H50" s="2">
        <f>'[1]Payroll'!$J$22</f>
        <v>224.93625</v>
      </c>
      <c r="I50" s="2">
        <f>'[1]Payroll'!$K$22</f>
        <v>91.75031249999999</v>
      </c>
      <c r="J50" s="2">
        <f>'[1]Payroll'!$L$22</f>
        <v>71.0325</v>
      </c>
      <c r="M50" s="3">
        <f>'[1]Payroll'!$O$22</f>
        <v>0.02</v>
      </c>
      <c r="N50" s="2">
        <f>'[1]Payroll'!$P$22</f>
        <v>23.677500000000002</v>
      </c>
      <c r="P50" s="2">
        <f>'[1]Payroll'!$R$22</f>
        <v>772.4784375</v>
      </c>
    </row>
    <row r="51" spans="2:16" ht="12.75" hidden="1" outlineLevel="1">
      <c r="B51" t="e">
        <f>VLOOKUP($A51,'[2]Payroll'!$C$7:$R$42,2)</f>
        <v>#N/A</v>
      </c>
      <c r="C51" t="e">
        <f>VLOOKUP($A51,'[2]Payroll'!$C$7:$R$42,3)</f>
        <v>#N/A</v>
      </c>
      <c r="D51" t="e">
        <f>VLOOKUP($A51,'[2]Payroll'!$C$7:$R$42,4)</f>
        <v>#N/A</v>
      </c>
      <c r="E51" s="1">
        <f>'[2]Payroll'!$G$14</f>
        <v>26</v>
      </c>
      <c r="F51" s="2">
        <f>'[2]Payroll'!$H$14</f>
        <v>7.290000000000001</v>
      </c>
      <c r="G51" s="2">
        <f>'[2]Payroll'!$I$14</f>
        <v>947.7</v>
      </c>
      <c r="H51" s="2">
        <f>'[2]Payroll'!$J$14</f>
        <v>180.06300000000002</v>
      </c>
      <c r="I51" s="2">
        <f>'[2]Payroll'!$K$14</f>
        <v>73.44675000000001</v>
      </c>
      <c r="J51" s="2">
        <f>'[2]Payroll'!$L$14</f>
        <v>56.862</v>
      </c>
      <c r="M51" s="3">
        <f>'[2]Payroll'!$O$14</f>
        <v>0</v>
      </c>
      <c r="N51" s="2">
        <f>'[2]Payroll'!$P$14</f>
        <v>0</v>
      </c>
      <c r="P51" s="2">
        <f>'[2]Payroll'!$R$14</f>
        <v>634.07825</v>
      </c>
    </row>
    <row r="52" spans="1:16" ht="12.75" collapsed="1">
      <c r="A52">
        <v>20965</v>
      </c>
      <c r="B52" t="str">
        <f>VLOOKUP($A52,'[2]Payroll'!$C$7:$R$42,2)</f>
        <v>Mrs.</v>
      </c>
      <c r="C52" t="str">
        <f>VLOOKUP($A52,'[2]Payroll'!$C$7:$R$42,3)</f>
        <v>Rafiquil</v>
      </c>
      <c r="D52" t="str">
        <f>VLOOKUP($A52,'[2]Payroll'!$C$7:$R$42,4)</f>
        <v>Damir</v>
      </c>
      <c r="E52" s="1">
        <f aca="true" t="shared" si="14" ref="E52:J52">SUM(E50:E51)</f>
        <v>64.5</v>
      </c>
      <c r="F52" s="2">
        <f t="shared" si="14"/>
        <v>13.440000000000001</v>
      </c>
      <c r="G52" s="2">
        <f t="shared" si="14"/>
        <v>2131.575</v>
      </c>
      <c r="H52" s="2">
        <f t="shared" si="14"/>
        <v>404.99925</v>
      </c>
      <c r="I52" s="2">
        <f t="shared" si="14"/>
        <v>165.19706250000002</v>
      </c>
      <c r="J52" s="2">
        <f t="shared" si="14"/>
        <v>127.8945</v>
      </c>
      <c r="M52" s="3">
        <f>SUM(M50:M51)</f>
        <v>0.02</v>
      </c>
      <c r="N52" s="2">
        <f>SUM(N50:N51)</f>
        <v>23.677500000000002</v>
      </c>
      <c r="P52" s="2">
        <f>SUM(P50:P51)</f>
        <v>1406.5566875</v>
      </c>
    </row>
    <row r="53" spans="2:16" ht="12.75" hidden="1" outlineLevel="1">
      <c r="B53" t="e">
        <f>VLOOKUP($A53,'[2]Payroll'!$C$7:$R$42,2)</f>
        <v>#N/A</v>
      </c>
      <c r="C53" t="e">
        <f>VLOOKUP($A53,'[2]Payroll'!$C$7:$R$42,3)</f>
        <v>#N/A</v>
      </c>
      <c r="D53" t="e">
        <f>VLOOKUP($A53,'[2]Payroll'!$C$7:$R$42,4)</f>
        <v>#N/A</v>
      </c>
      <c r="E53" s="1">
        <f>'[1]Payroll'!$G$23</f>
        <v>10.5</v>
      </c>
      <c r="F53" s="2">
        <f>'[1]Payroll'!$H$23</f>
        <v>6.55</v>
      </c>
      <c r="G53" s="2">
        <f>'[1]Payroll'!$I$23</f>
        <v>343.87499999999994</v>
      </c>
      <c r="H53" s="2">
        <f>'[1]Payroll'!$J$23</f>
        <v>65.33624999999999</v>
      </c>
      <c r="I53" s="2">
        <f>'[1]Payroll'!$K$23</f>
        <v>26.650312499999995</v>
      </c>
      <c r="J53" s="2">
        <f>'[1]Payroll'!$L$23</f>
        <v>20.632499999999997</v>
      </c>
      <c r="K53" s="2">
        <f>'[1]Payroll'!$M$23</f>
        <v>5</v>
      </c>
      <c r="N53" s="2">
        <f>'[1]Payroll'!$P$23</f>
        <v>0</v>
      </c>
      <c r="P53" s="2">
        <f>'[1]Payroll'!$R$23</f>
        <v>226.25593749999996</v>
      </c>
    </row>
    <row r="54" spans="2:16" ht="12.75" hidden="1" outlineLevel="1">
      <c r="B54" t="e">
        <f>VLOOKUP($A54,'[2]Payroll'!$C$7:$R$42,2)</f>
        <v>#N/A</v>
      </c>
      <c r="C54" t="e">
        <f>VLOOKUP($A54,'[2]Payroll'!$C$7:$R$42,3)</f>
        <v>#N/A</v>
      </c>
      <c r="D54" t="e">
        <f>VLOOKUP($A54,'[2]Payroll'!$C$7:$R$42,4)</f>
        <v>#N/A</v>
      </c>
      <c r="E54" s="1">
        <f>'[2]Payroll'!$G$15</f>
        <v>22</v>
      </c>
      <c r="F54" s="2">
        <f>'[2]Payroll'!$H$15</f>
        <v>7.5600000000000005</v>
      </c>
      <c r="G54" s="2">
        <f>'[2]Payroll'!$I$15</f>
        <v>831.6000000000001</v>
      </c>
      <c r="H54" s="2">
        <f>'[2]Payroll'!$J$15</f>
        <v>158.00400000000002</v>
      </c>
      <c r="I54" s="2">
        <f>'[2]Payroll'!$K$15</f>
        <v>64.44900000000001</v>
      </c>
      <c r="J54" s="2">
        <f>'[2]Payroll'!$L$15</f>
        <v>49.89600000000001</v>
      </c>
      <c r="K54" s="2">
        <f>'[2]Payroll'!$M$15</f>
        <v>5</v>
      </c>
      <c r="N54" s="2">
        <f>'[2]Payroll'!$P$15</f>
        <v>16.632</v>
      </c>
      <c r="P54" s="2">
        <f>'[2]Payroll'!$R$15</f>
        <v>537.6190000000001</v>
      </c>
    </row>
    <row r="55" spans="1:16" ht="12.75" collapsed="1">
      <c r="A55">
        <v>30388</v>
      </c>
      <c r="B55" t="str">
        <f>VLOOKUP($A55,'[2]Payroll'!$C$7:$R$42,2)</f>
        <v>Mrs.</v>
      </c>
      <c r="C55" t="str">
        <f>VLOOKUP($A55,'[2]Payroll'!$C$7:$R$42,3)</f>
        <v>Lucy </v>
      </c>
      <c r="D55" t="str">
        <f>VLOOKUP($A55,'[2]Payroll'!$C$7:$R$42,4)</f>
        <v>Fan</v>
      </c>
      <c r="E55" s="1">
        <f aca="true" t="shared" si="15" ref="E55:K55">SUM(E53:E54)</f>
        <v>32.5</v>
      </c>
      <c r="F55" s="2">
        <f t="shared" si="15"/>
        <v>14.11</v>
      </c>
      <c r="G55" s="2">
        <f t="shared" si="15"/>
        <v>1175.4750000000001</v>
      </c>
      <c r="H55" s="2">
        <f t="shared" si="15"/>
        <v>223.34025000000003</v>
      </c>
      <c r="I55" s="2">
        <f t="shared" si="15"/>
        <v>91.09931250000001</v>
      </c>
      <c r="J55" s="2">
        <f t="shared" si="15"/>
        <v>70.52850000000001</v>
      </c>
      <c r="K55" s="2">
        <f t="shared" si="15"/>
        <v>10</v>
      </c>
      <c r="N55" s="2">
        <f>SUM(N53:N54)</f>
        <v>16.632</v>
      </c>
      <c r="P55" s="2">
        <f>SUM(P53:P54)</f>
        <v>763.8749375000001</v>
      </c>
    </row>
    <row r="56" spans="2:16" ht="12.75" hidden="1" outlineLevel="1">
      <c r="B56" t="e">
        <f>VLOOKUP($A56,'[2]Payroll'!$C$7:$R$42,2)</f>
        <v>#N/A</v>
      </c>
      <c r="C56" t="e">
        <f>VLOOKUP($A56,'[2]Payroll'!$C$7:$R$42,3)</f>
        <v>#N/A</v>
      </c>
      <c r="D56" t="e">
        <f>VLOOKUP($A56,'[2]Payroll'!$C$7:$R$42,4)</f>
        <v>#N/A</v>
      </c>
      <c r="E56" s="1">
        <f>'[1]Payroll'!$G$24</f>
        <v>19</v>
      </c>
      <c r="F56" s="2">
        <f>'[1]Payroll'!$H$24</f>
        <v>7</v>
      </c>
      <c r="G56" s="2">
        <f>'[1]Payroll'!$I$24</f>
        <v>665</v>
      </c>
      <c r="H56" s="2">
        <f>'[1]Payroll'!$J$24</f>
        <v>126.35000000000001</v>
      </c>
      <c r="I56" s="2">
        <f>'[1]Payroll'!$K$24</f>
        <v>51.5375</v>
      </c>
      <c r="J56" s="2">
        <f>'[1]Payroll'!$L$24</f>
        <v>39.9</v>
      </c>
      <c r="M56" s="3">
        <f>'[1]Payroll'!$O$24</f>
        <v>0.04</v>
      </c>
      <c r="N56" s="2">
        <f>'[1]Payroll'!$P$24</f>
        <v>26.6</v>
      </c>
      <c r="P56" s="2">
        <f>'[1]Payroll'!$R$24</f>
        <v>420.61249999999995</v>
      </c>
    </row>
    <row r="57" spans="2:16" ht="12.75" hidden="1" outlineLevel="1">
      <c r="B57" t="e">
        <f>VLOOKUP($A57,'[2]Payroll'!$C$7:$R$42,2)</f>
        <v>#N/A</v>
      </c>
      <c r="C57" t="e">
        <f>VLOOKUP($A57,'[2]Payroll'!$C$7:$R$42,3)</f>
        <v>#N/A</v>
      </c>
      <c r="D57" t="e">
        <f>VLOOKUP($A57,'[2]Payroll'!$C$7:$R$42,4)</f>
        <v>#N/A</v>
      </c>
      <c r="E57" s="1">
        <f>'[2]Payroll'!$G$16</f>
        <v>12</v>
      </c>
      <c r="F57" s="2">
        <f>'[2]Payroll'!$H$16</f>
        <v>7.244999999999999</v>
      </c>
      <c r="G57" s="2">
        <f>'[2]Payroll'!$I$16</f>
        <v>434.7</v>
      </c>
      <c r="H57" s="2">
        <f>'[2]Payroll'!$J$16</f>
        <v>82.593</v>
      </c>
      <c r="I57" s="2">
        <f>'[2]Payroll'!$K$16</f>
        <v>33.68925</v>
      </c>
      <c r="J57" s="2">
        <f>'[2]Payroll'!$L$16</f>
        <v>26.081999999999997</v>
      </c>
      <c r="M57" s="3">
        <f>'[2]Payroll'!$O$16</f>
        <v>0.03</v>
      </c>
      <c r="N57" s="2">
        <f>'[2]Payroll'!$P$16</f>
        <v>13.040999999999999</v>
      </c>
      <c r="P57" s="2">
        <f>'[2]Payroll'!$R$16</f>
        <v>274.29474999999996</v>
      </c>
    </row>
    <row r="58" spans="1:16" ht="12.75" collapsed="1">
      <c r="A58">
        <v>44185</v>
      </c>
      <c r="B58" t="str">
        <f>VLOOKUP($A58,'[2]Payroll'!$C$7:$R$42,2)</f>
        <v>Mrs.</v>
      </c>
      <c r="C58" t="str">
        <f>VLOOKUP($A58,'[2]Payroll'!$C$7:$R$42,3)</f>
        <v>Jennifer </v>
      </c>
      <c r="D58" t="str">
        <f>VLOOKUP($A58,'[2]Payroll'!$C$7:$R$42,4)</f>
        <v>Flynn</v>
      </c>
      <c r="E58" s="1">
        <f aca="true" t="shared" si="16" ref="E58:J58">SUM(E56:E57)</f>
        <v>31</v>
      </c>
      <c r="F58" s="2">
        <f t="shared" si="16"/>
        <v>14.245</v>
      </c>
      <c r="G58" s="2">
        <f t="shared" si="16"/>
        <v>1099.7</v>
      </c>
      <c r="H58" s="2">
        <f t="shared" si="16"/>
        <v>208.943</v>
      </c>
      <c r="I58" s="2">
        <f t="shared" si="16"/>
        <v>85.22675000000001</v>
      </c>
      <c r="J58" s="2">
        <f t="shared" si="16"/>
        <v>65.982</v>
      </c>
      <c r="M58" s="3">
        <f>SUM(M56:M57)</f>
        <v>0.07</v>
      </c>
      <c r="N58" s="2">
        <f>SUM(N56:N57)</f>
        <v>39.641</v>
      </c>
      <c r="P58" s="2">
        <f>SUM(P56:P57)</f>
        <v>694.90725</v>
      </c>
    </row>
    <row r="59" spans="2:16" ht="12.75" hidden="1" outlineLevel="1">
      <c r="B59" t="e">
        <f>VLOOKUP($A59,'[2]Payroll'!$C$7:$R$42,2)</f>
        <v>#N/A</v>
      </c>
      <c r="C59" t="e">
        <f>VLOOKUP($A59,'[2]Payroll'!$C$7:$R$42,3)</f>
        <v>#N/A</v>
      </c>
      <c r="D59" t="e">
        <f>VLOOKUP($A59,'[2]Payroll'!$C$7:$R$42,4)</f>
        <v>#N/A</v>
      </c>
      <c r="E59" s="1">
        <f>'[1]Payroll'!$G$25</f>
        <v>30</v>
      </c>
      <c r="F59" s="2">
        <f>'[1]Payroll'!$H$25</f>
        <v>7.25</v>
      </c>
      <c r="G59" s="2">
        <f>'[1]Payroll'!$I$25</f>
        <v>1087.5</v>
      </c>
      <c r="H59" s="2">
        <f>'[1]Payroll'!$J$25</f>
        <v>206.625</v>
      </c>
      <c r="I59" s="2">
        <f>'[1]Payroll'!$K$25</f>
        <v>84.28125</v>
      </c>
      <c r="J59" s="2">
        <f>'[1]Payroll'!$L$25</f>
        <v>65.25</v>
      </c>
      <c r="K59" s="2">
        <f>'[1]Payroll'!$M$25</f>
        <v>3.25</v>
      </c>
      <c r="M59" s="3">
        <f>'[1]Payroll'!$O$25</f>
        <v>0.02</v>
      </c>
      <c r="N59" s="2">
        <f>'[1]Payroll'!$P$25</f>
        <v>21.75</v>
      </c>
      <c r="P59" s="2">
        <f>'[1]Payroll'!$R$25</f>
        <v>706.34375</v>
      </c>
    </row>
    <row r="60" spans="2:16" ht="12.75" hidden="1" outlineLevel="1">
      <c r="B60" t="e">
        <f>VLOOKUP($A60,'[2]Payroll'!$C$7:$R$42,2)</f>
        <v>#N/A</v>
      </c>
      <c r="C60" t="e">
        <f>VLOOKUP($A60,'[2]Payroll'!$C$7:$R$42,3)</f>
        <v>#N/A</v>
      </c>
      <c r="D60" t="e">
        <f>VLOOKUP($A60,'[2]Payroll'!$C$7:$R$42,4)</f>
        <v>#N/A</v>
      </c>
      <c r="E60" s="1">
        <f>'[2]Payroll'!$G$17</f>
        <v>40</v>
      </c>
      <c r="F60" s="2">
        <f>'[2]Payroll'!$H$17</f>
        <v>7.074</v>
      </c>
      <c r="G60" s="2">
        <f>'[2]Payroll'!$I$17</f>
        <v>1414.8</v>
      </c>
      <c r="H60" s="2">
        <f>'[2]Payroll'!$J$17</f>
        <v>268.812</v>
      </c>
      <c r="I60" s="2">
        <f>'[2]Payroll'!$K$17</f>
        <v>109.64699999999999</v>
      </c>
      <c r="J60" s="2">
        <f>'[2]Payroll'!$L$17</f>
        <v>84.88799999999999</v>
      </c>
      <c r="K60" s="2">
        <f>'[2]Payroll'!$M$17</f>
        <v>5</v>
      </c>
      <c r="M60" s="3">
        <f>'[2]Payroll'!$O$17</f>
        <v>0.02</v>
      </c>
      <c r="N60" s="2">
        <f>'[2]Payroll'!$P$17</f>
        <v>28.296</v>
      </c>
      <c r="P60" s="2">
        <f>'[2]Payroll'!$R$17</f>
        <v>918.1569999999999</v>
      </c>
    </row>
    <row r="61" spans="1:16" ht="12.75" collapsed="1">
      <c r="A61">
        <v>32152</v>
      </c>
      <c r="B61" t="str">
        <f>VLOOKUP($A61,'[2]Payroll'!$C$7:$R$42,2)</f>
        <v>Ms.</v>
      </c>
      <c r="C61" t="str">
        <f>VLOOKUP($A61,'[2]Payroll'!$C$7:$R$42,3)</f>
        <v>Katerina</v>
      </c>
      <c r="D61" t="str">
        <f>VLOOKUP($A61,'[2]Payroll'!$C$7:$R$42,4)</f>
        <v>Flynn</v>
      </c>
      <c r="E61" s="1">
        <f aca="true" t="shared" si="17" ref="E61:K61">SUM(E59:E60)</f>
        <v>70</v>
      </c>
      <c r="F61" s="2">
        <f t="shared" si="17"/>
        <v>14.324</v>
      </c>
      <c r="G61" s="2">
        <f t="shared" si="17"/>
        <v>2502.3</v>
      </c>
      <c r="H61" s="2">
        <f t="shared" si="17"/>
        <v>475.437</v>
      </c>
      <c r="I61" s="2">
        <f t="shared" si="17"/>
        <v>193.92825</v>
      </c>
      <c r="J61" s="2">
        <f t="shared" si="17"/>
        <v>150.13799999999998</v>
      </c>
      <c r="K61" s="2">
        <f t="shared" si="17"/>
        <v>8.25</v>
      </c>
      <c r="M61" s="3">
        <f>SUM(M59:M60)</f>
        <v>0.04</v>
      </c>
      <c r="N61" s="2">
        <f>SUM(N59:N60)</f>
        <v>50.046</v>
      </c>
      <c r="P61" s="2">
        <f>SUM(P59:P60)</f>
        <v>1624.50075</v>
      </c>
    </row>
    <row r="62" spans="2:16" ht="12.75" hidden="1" outlineLevel="1">
      <c r="B62" t="e">
        <f>VLOOKUP($A62,'[2]Payroll'!$C$7:$R$42,2)</f>
        <v>#N/A</v>
      </c>
      <c r="C62" t="e">
        <f>VLOOKUP($A62,'[2]Payroll'!$C$7:$R$42,3)</f>
        <v>#N/A</v>
      </c>
      <c r="D62" t="e">
        <f>VLOOKUP($A62,'[2]Payroll'!$C$7:$R$42,4)</f>
        <v>#N/A</v>
      </c>
      <c r="E62" s="1">
        <f>'[1]Payroll'!$G$26</f>
        <v>31.5</v>
      </c>
      <c r="F62" s="2">
        <f>'[1]Payroll'!$H$26</f>
        <v>6.85</v>
      </c>
      <c r="G62" s="2">
        <f>'[1]Payroll'!$I$26</f>
        <v>1078.875</v>
      </c>
      <c r="H62" s="2">
        <f>'[1]Payroll'!$J$26</f>
        <v>204.98625</v>
      </c>
      <c r="I62" s="2">
        <f>'[1]Payroll'!$K$26</f>
        <v>83.6128125</v>
      </c>
      <c r="J62" s="2">
        <f>'[1]Payroll'!$L$26</f>
        <v>64.7325</v>
      </c>
      <c r="K62" s="2">
        <f>'[1]Payroll'!$M$26</f>
        <v>5</v>
      </c>
      <c r="N62" s="2">
        <f>'[1]Payroll'!$P$26</f>
        <v>0</v>
      </c>
      <c r="P62" s="2">
        <f>'[1]Payroll'!$R$26</f>
        <v>720.5434375</v>
      </c>
    </row>
    <row r="63" spans="2:16" ht="12.75" hidden="1" outlineLevel="1">
      <c r="B63" t="e">
        <f>VLOOKUP($A63,'[2]Payroll'!$C$7:$R$42,2)</f>
        <v>#N/A</v>
      </c>
      <c r="C63" t="e">
        <f>VLOOKUP($A63,'[2]Payroll'!$C$7:$R$42,3)</f>
        <v>#N/A</v>
      </c>
      <c r="D63" t="e">
        <f>VLOOKUP($A63,'[2]Payroll'!$C$7:$R$42,4)</f>
        <v>#N/A</v>
      </c>
      <c r="E63" s="1">
        <f>'[2]Payroll'!$G$20</f>
        <v>22</v>
      </c>
      <c r="F63" s="2">
        <f>'[2]Payroll'!$H$20</f>
        <v>10.2384</v>
      </c>
      <c r="G63" s="2">
        <f>'[2]Payroll'!$I$20</f>
        <v>1126.224</v>
      </c>
      <c r="H63" s="2">
        <f>'[2]Payroll'!$J$20</f>
        <v>213.98255999999998</v>
      </c>
      <c r="I63" s="2">
        <f>'[2]Payroll'!$K$20</f>
        <v>87.28236</v>
      </c>
      <c r="J63" s="2">
        <f>'[2]Payroll'!$L$20</f>
        <v>67.57343999999999</v>
      </c>
      <c r="K63" s="2">
        <f>'[2]Payroll'!$M$20</f>
        <v>5</v>
      </c>
      <c r="N63" s="2">
        <f>'[2]Payroll'!$P$20</f>
        <v>33.786719999999995</v>
      </c>
      <c r="P63" s="2">
        <f>'[2]Payroll'!$R$20</f>
        <v>718.59892</v>
      </c>
    </row>
    <row r="64" spans="1:16" ht="12.75" collapsed="1">
      <c r="A64">
        <v>33785</v>
      </c>
      <c r="B64" t="str">
        <f>VLOOKUP($A64,'[2]Payroll'!$C$7:$R$42,2)</f>
        <v>Mr.</v>
      </c>
      <c r="C64" t="str">
        <f>VLOOKUP($A64,'[2]Payroll'!$C$7:$R$42,3)</f>
        <v>Eram </v>
      </c>
      <c r="D64" t="str">
        <f>VLOOKUP($A64,'[2]Payroll'!$C$7:$R$42,4)</f>
        <v>Hassan</v>
      </c>
      <c r="E64" s="1">
        <f aca="true" t="shared" si="18" ref="E64:K64">SUM(E62:E63)</f>
        <v>53.5</v>
      </c>
      <c r="F64" s="2">
        <f t="shared" si="18"/>
        <v>17.0884</v>
      </c>
      <c r="G64" s="2">
        <f t="shared" si="18"/>
        <v>2205.099</v>
      </c>
      <c r="H64" s="2">
        <f t="shared" si="18"/>
        <v>418.96880999999996</v>
      </c>
      <c r="I64" s="2">
        <f t="shared" si="18"/>
        <v>170.8951725</v>
      </c>
      <c r="J64" s="2">
        <f t="shared" si="18"/>
        <v>132.30594</v>
      </c>
      <c r="K64" s="2">
        <f t="shared" si="18"/>
        <v>10</v>
      </c>
      <c r="N64" s="2">
        <f>SUM(N62:N63)</f>
        <v>33.786719999999995</v>
      </c>
      <c r="P64" s="2">
        <f>SUM(P62:P63)</f>
        <v>1439.1423575</v>
      </c>
    </row>
    <row r="65" spans="2:16" ht="12.75" hidden="1" outlineLevel="1">
      <c r="B65" t="e">
        <f>VLOOKUP($A65,'[2]Payroll'!$C$7:$R$42,2)</f>
        <v>#N/A</v>
      </c>
      <c r="C65" t="e">
        <f>VLOOKUP($A65,'[2]Payroll'!$C$7:$R$42,3)</f>
        <v>#N/A</v>
      </c>
      <c r="D65" t="e">
        <f>VLOOKUP($A65,'[2]Payroll'!$C$7:$R$42,4)</f>
        <v>#N/A</v>
      </c>
      <c r="E65" s="1">
        <f>'[1]Payroll'!$G$27</f>
        <v>32.5</v>
      </c>
      <c r="F65" s="2">
        <f>'[1]Payroll'!$H$27</f>
        <v>6.3</v>
      </c>
      <c r="G65" s="2">
        <f>'[1]Payroll'!$I$27</f>
        <v>1023.75</v>
      </c>
      <c r="H65" s="2">
        <f>'[1]Payroll'!$J$27</f>
        <v>194.5125</v>
      </c>
      <c r="I65" s="2">
        <f>'[1]Payroll'!$K$27</f>
        <v>79.340625</v>
      </c>
      <c r="J65" s="2">
        <f>'[1]Payroll'!$L$27</f>
        <v>61.425</v>
      </c>
      <c r="K65" s="2">
        <f>'[1]Payroll'!$M$27</f>
        <v>3.25</v>
      </c>
      <c r="M65" s="3">
        <f>'[1]Payroll'!$O$27</f>
        <v>0.03</v>
      </c>
      <c r="N65" s="2">
        <f>'[1]Payroll'!$P$27</f>
        <v>30.7125</v>
      </c>
      <c r="P65" s="2">
        <f>'[1]Payroll'!$R$27</f>
        <v>654.509375</v>
      </c>
    </row>
    <row r="66" spans="2:16" ht="12.75" hidden="1" outlineLevel="1">
      <c r="B66" t="e">
        <f>VLOOKUP($A66,'[2]Payroll'!$C$7:$R$42,2)</f>
        <v>#N/A</v>
      </c>
      <c r="C66" t="e">
        <f>VLOOKUP($A66,'[2]Payroll'!$C$7:$R$42,3)</f>
        <v>#N/A</v>
      </c>
      <c r="D66" t="e">
        <f>VLOOKUP($A66,'[2]Payroll'!$C$7:$R$42,4)</f>
        <v>#N/A</v>
      </c>
      <c r="E66" s="1">
        <f>'[2]Payroll'!$G$22</f>
        <v>30</v>
      </c>
      <c r="F66" s="2">
        <f>'[2]Payroll'!$H$22</f>
        <v>11.7504</v>
      </c>
      <c r="G66" s="2">
        <f>'[2]Payroll'!$I$22</f>
        <v>1762.56</v>
      </c>
      <c r="H66" s="2">
        <f>'[2]Payroll'!$J$22</f>
        <v>334.8864</v>
      </c>
      <c r="I66" s="2">
        <f>'[2]Payroll'!$K$22</f>
        <v>136.5984</v>
      </c>
      <c r="J66" s="2">
        <f>'[2]Payroll'!$L$22</f>
        <v>105.75359999999999</v>
      </c>
      <c r="K66" s="2">
        <f>'[2]Payroll'!$M$22</f>
        <v>3.25</v>
      </c>
      <c r="M66" s="3">
        <f>'[2]Payroll'!$O$22</f>
        <v>0.02</v>
      </c>
      <c r="N66" s="2">
        <f>'[2]Payroll'!$P$22</f>
        <v>35.2512</v>
      </c>
      <c r="P66" s="2">
        <f>'[2]Payroll'!$R$22</f>
        <v>1146.8204</v>
      </c>
    </row>
    <row r="67" spans="1:16" ht="12.75" collapsed="1">
      <c r="A67">
        <v>60219</v>
      </c>
      <c r="B67" t="str">
        <f>VLOOKUP($A67,'[2]Payroll'!$C$7:$R$42,2)</f>
        <v>Ms.</v>
      </c>
      <c r="C67" t="str">
        <f>VLOOKUP($A67,'[2]Payroll'!$C$7:$R$42,3)</f>
        <v>Verna </v>
      </c>
      <c r="D67" t="str">
        <f>VLOOKUP($A67,'[2]Payroll'!$C$7:$R$42,4)</f>
        <v>Latinz</v>
      </c>
      <c r="E67" s="1">
        <f aca="true" t="shared" si="19" ref="E67:K67">SUM(E65:E66)</f>
        <v>62.5</v>
      </c>
      <c r="F67" s="2">
        <f t="shared" si="19"/>
        <v>18.0504</v>
      </c>
      <c r="G67" s="2">
        <f t="shared" si="19"/>
        <v>2786.31</v>
      </c>
      <c r="H67" s="2">
        <f t="shared" si="19"/>
        <v>529.3988999999999</v>
      </c>
      <c r="I67" s="2">
        <f t="shared" si="19"/>
        <v>215.93902500000002</v>
      </c>
      <c r="J67" s="2">
        <f t="shared" si="19"/>
        <v>167.1786</v>
      </c>
      <c r="K67" s="2">
        <f t="shared" si="19"/>
        <v>6.5</v>
      </c>
      <c r="M67" s="3">
        <f>SUM(M65:M66)</f>
        <v>0.05</v>
      </c>
      <c r="N67" s="2">
        <f>SUM(N65:N66)</f>
        <v>65.96369999999999</v>
      </c>
      <c r="P67" s="2">
        <f>SUM(P65:P66)</f>
        <v>1801.3297750000002</v>
      </c>
    </row>
    <row r="68" spans="2:16" ht="12.75" hidden="1" outlineLevel="1">
      <c r="B68" t="e">
        <f>VLOOKUP($A68,'[2]Payroll'!$C$7:$R$42,2)</f>
        <v>#N/A</v>
      </c>
      <c r="C68" t="e">
        <f>VLOOKUP($A68,'[2]Payroll'!$C$7:$R$42,3)</f>
        <v>#N/A</v>
      </c>
      <c r="D68" t="e">
        <f>VLOOKUP($A68,'[2]Payroll'!$C$7:$R$42,4)</f>
        <v>#N/A</v>
      </c>
      <c r="E68" s="1">
        <f>'[1]Payroll'!$G$28</f>
        <v>40</v>
      </c>
      <c r="F68" s="2">
        <f>'[1]Payroll'!$H$28</f>
        <v>7</v>
      </c>
      <c r="G68" s="2">
        <f>'[1]Payroll'!$I$28</f>
        <v>1400</v>
      </c>
      <c r="H68" s="2">
        <f>'[1]Payroll'!$J$28</f>
        <v>266</v>
      </c>
      <c r="I68" s="2">
        <f>'[1]Payroll'!$K$28</f>
        <v>108.5</v>
      </c>
      <c r="J68" s="2">
        <f>'[1]Payroll'!$L$28</f>
        <v>84</v>
      </c>
      <c r="K68" s="2">
        <f>'[1]Payroll'!$M$28</f>
        <v>5</v>
      </c>
      <c r="M68" s="3">
        <f>'[1]Payroll'!$O$28</f>
        <v>0.02</v>
      </c>
      <c r="N68" s="2">
        <f>'[1]Payroll'!$P$28</f>
        <v>28</v>
      </c>
      <c r="P68" s="2">
        <f>'[1]Payroll'!$R$28</f>
        <v>908.5</v>
      </c>
    </row>
    <row r="69" spans="2:16" ht="12.75" hidden="1" outlineLevel="1">
      <c r="B69" t="e">
        <f>VLOOKUP($A69,'[2]Payroll'!$C$7:$R$42,2)</f>
        <v>#N/A</v>
      </c>
      <c r="C69" t="e">
        <f>VLOOKUP($A69,'[2]Payroll'!$C$7:$R$42,3)</f>
        <v>#N/A</v>
      </c>
      <c r="D69" t="e">
        <f>VLOOKUP($A69,'[2]Payroll'!$C$7:$R$42,4)</f>
        <v>#N/A</v>
      </c>
      <c r="E69" s="1">
        <f>'[2]Payroll'!$G$23</f>
        <v>31.5</v>
      </c>
      <c r="F69" s="2">
        <f>'[2]Payroll'!$H$23</f>
        <v>7.5600000000000005</v>
      </c>
      <c r="G69" s="2">
        <f>'[2]Payroll'!$I$23</f>
        <v>1190.7</v>
      </c>
      <c r="H69" s="2">
        <f>'[2]Payroll'!$J$23</f>
        <v>226.233</v>
      </c>
      <c r="I69" s="2">
        <f>'[2]Payroll'!$K$23</f>
        <v>92.27925</v>
      </c>
      <c r="J69" s="2">
        <f>'[2]Payroll'!$L$23</f>
        <v>71.442</v>
      </c>
      <c r="K69" s="2">
        <f>'[2]Payroll'!$M$23</f>
        <v>5</v>
      </c>
      <c r="M69" s="3">
        <f>'[2]Payroll'!$O$23</f>
        <v>0</v>
      </c>
      <c r="N69" s="2">
        <f>'[2]Payroll'!$P$23</f>
        <v>0</v>
      </c>
      <c r="P69" s="2">
        <f>'[2]Payroll'!$R$23</f>
        <v>795.74575</v>
      </c>
    </row>
    <row r="70" spans="1:16" ht="12.75" collapsed="1">
      <c r="A70">
        <v>28645</v>
      </c>
      <c r="B70" t="str">
        <f>VLOOKUP($A70,'[2]Payroll'!$C$7:$R$42,2)</f>
        <v>Mr.</v>
      </c>
      <c r="C70" t="str">
        <f>VLOOKUP($A70,'[2]Payroll'!$C$7:$R$42,3)</f>
        <v>Wu</v>
      </c>
      <c r="D70" t="str">
        <f>VLOOKUP($A70,'[2]Payroll'!$C$7:$R$42,4)</f>
        <v>Lee</v>
      </c>
      <c r="E70" s="1">
        <f aca="true" t="shared" si="20" ref="E70:K70">SUM(E68:E69)</f>
        <v>71.5</v>
      </c>
      <c r="F70" s="2">
        <f t="shared" si="20"/>
        <v>14.56</v>
      </c>
      <c r="G70" s="2">
        <f t="shared" si="20"/>
        <v>2590.7</v>
      </c>
      <c r="H70" s="2">
        <f t="shared" si="20"/>
        <v>492.233</v>
      </c>
      <c r="I70" s="2">
        <f t="shared" si="20"/>
        <v>200.77925</v>
      </c>
      <c r="J70" s="2">
        <f t="shared" si="20"/>
        <v>155.442</v>
      </c>
      <c r="K70" s="2">
        <f t="shared" si="20"/>
        <v>10</v>
      </c>
      <c r="M70" s="3">
        <f>SUM(M68:M69)</f>
        <v>0.02</v>
      </c>
      <c r="N70" s="2">
        <f>SUM(N68:N69)</f>
        <v>28</v>
      </c>
      <c r="P70" s="2">
        <f>SUM(P68:P69)</f>
        <v>1704.24575</v>
      </c>
    </row>
    <row r="71" spans="2:16" ht="12.75" hidden="1" outlineLevel="1">
      <c r="B71" t="e">
        <f>VLOOKUP($A71,'[2]Payroll'!$C$7:$R$42,2)</f>
        <v>#N/A</v>
      </c>
      <c r="C71" t="e">
        <f>VLOOKUP($A71,'[2]Payroll'!$C$7:$R$42,3)</f>
        <v>#N/A</v>
      </c>
      <c r="D71" t="e">
        <f>VLOOKUP($A71,'[2]Payroll'!$C$7:$R$42,4)</f>
        <v>#N/A</v>
      </c>
      <c r="E71" s="1">
        <f>'[1]Payroll'!$G$29</f>
        <v>28</v>
      </c>
      <c r="F71" s="2">
        <f>'[1]Payroll'!$H$29</f>
        <v>7.25</v>
      </c>
      <c r="G71" s="2">
        <f>'[1]Payroll'!$I$29</f>
        <v>1015</v>
      </c>
      <c r="H71" s="2">
        <f>'[1]Payroll'!$J$29</f>
        <v>192.85</v>
      </c>
      <c r="I71" s="2">
        <f>'[1]Payroll'!$K$29</f>
        <v>78.6625</v>
      </c>
      <c r="J71" s="2">
        <f>'[1]Payroll'!$L$29</f>
        <v>60.9</v>
      </c>
      <c r="K71" s="2">
        <f>'[1]Payroll'!$M$29</f>
        <v>3.25</v>
      </c>
      <c r="M71" s="3">
        <f>'[1]Payroll'!$O$29</f>
        <v>0.04</v>
      </c>
      <c r="N71" s="2">
        <f>'[1]Payroll'!$P$29</f>
        <v>40.6</v>
      </c>
      <c r="P71" s="2">
        <f>'[1]Payroll'!$R$29</f>
        <v>638.7375000000001</v>
      </c>
    </row>
    <row r="72" spans="2:16" ht="12.75" hidden="1" outlineLevel="1">
      <c r="B72" t="e">
        <f>VLOOKUP($A72,'[2]Payroll'!$C$7:$R$42,2)</f>
        <v>#N/A</v>
      </c>
      <c r="C72" t="e">
        <f>VLOOKUP($A72,'[2]Payroll'!$C$7:$R$42,3)</f>
        <v>#N/A</v>
      </c>
      <c r="D72" t="e">
        <f>VLOOKUP($A72,'[2]Payroll'!$C$7:$R$42,4)</f>
        <v>#N/A</v>
      </c>
      <c r="E72" s="1">
        <f>'[2]Payroll'!$G$24</f>
        <v>40</v>
      </c>
      <c r="F72" s="2">
        <f>'[2]Payroll'!$H$24</f>
        <v>6.615</v>
      </c>
      <c r="G72" s="2">
        <f>'[2]Payroll'!$I$24</f>
        <v>1323</v>
      </c>
      <c r="H72" s="2">
        <f>'[2]Payroll'!$J$24</f>
        <v>251.37</v>
      </c>
      <c r="I72" s="2">
        <f>'[2]Payroll'!$K$24</f>
        <v>102.5325</v>
      </c>
      <c r="J72" s="2">
        <f>'[2]Payroll'!$L$24</f>
        <v>79.38</v>
      </c>
      <c r="K72" s="2">
        <f>'[2]Payroll'!$M$24</f>
        <v>5.61</v>
      </c>
      <c r="M72" s="3">
        <f>'[2]Payroll'!$O$24</f>
        <v>0.02737291291291291</v>
      </c>
      <c r="N72" s="2">
        <f>'[2]Payroll'!$P$24</f>
        <v>36.21436378378378</v>
      </c>
      <c r="P72" s="2">
        <f>'[2]Payroll'!$R$24</f>
        <v>843.8671362162162</v>
      </c>
    </row>
    <row r="73" spans="1:16" ht="12.75" collapsed="1">
      <c r="A73">
        <v>67415</v>
      </c>
      <c r="B73" t="str">
        <f>VLOOKUP($A73,'[2]Payroll'!$C$7:$R$42,2)</f>
        <v>Mr.</v>
      </c>
      <c r="C73" t="str">
        <f>VLOOKUP($A73,'[2]Payroll'!$C$7:$R$42,3)</f>
        <v>Shamir</v>
      </c>
      <c r="D73" t="str">
        <f>VLOOKUP($A73,'[2]Payroll'!$C$7:$R$42,4)</f>
        <v>Lewis</v>
      </c>
      <c r="E73" s="1">
        <f aca="true" t="shared" si="21" ref="E73:K73">SUM(E71:E72)</f>
        <v>68</v>
      </c>
      <c r="F73" s="2">
        <f t="shared" si="21"/>
        <v>13.865</v>
      </c>
      <c r="G73" s="2">
        <f t="shared" si="21"/>
        <v>2338</v>
      </c>
      <c r="H73" s="2">
        <f t="shared" si="21"/>
        <v>444.22</v>
      </c>
      <c r="I73" s="2">
        <f t="shared" si="21"/>
        <v>181.195</v>
      </c>
      <c r="J73" s="2">
        <f t="shared" si="21"/>
        <v>140.28</v>
      </c>
      <c r="K73" s="2">
        <f t="shared" si="21"/>
        <v>8.86</v>
      </c>
      <c r="M73" s="3">
        <f>SUM(M71:M72)</f>
        <v>0.06737291291291292</v>
      </c>
      <c r="N73" s="2">
        <f>SUM(N71:N72)</f>
        <v>76.81436378378379</v>
      </c>
      <c r="P73" s="2">
        <f>SUM(P71:P72)</f>
        <v>1482.6046362162162</v>
      </c>
    </row>
    <row r="74" spans="2:16" ht="12.75" hidden="1" outlineLevel="1">
      <c r="B74" t="e">
        <f>VLOOKUP($A74,'[2]Payroll'!$C$7:$R$42,2)</f>
        <v>#N/A</v>
      </c>
      <c r="C74" t="e">
        <f>VLOOKUP($A74,'[2]Payroll'!$C$7:$R$42,3)</f>
        <v>#N/A</v>
      </c>
      <c r="D74" t="e">
        <f>VLOOKUP($A74,'[2]Payroll'!$C$7:$R$42,4)</f>
        <v>#N/A</v>
      </c>
      <c r="E74" s="1">
        <f>'[1]Payroll'!$G$30</f>
        <v>22</v>
      </c>
      <c r="F74" s="2">
        <f>'[1]Payroll'!$H$30</f>
        <v>6.3</v>
      </c>
      <c r="G74" s="2">
        <f>'[1]Payroll'!$I$30</f>
        <v>693</v>
      </c>
      <c r="H74" s="2">
        <f>'[1]Payroll'!$J$30</f>
        <v>131.67</v>
      </c>
      <c r="I74" s="2">
        <f>'[1]Payroll'!$K$30</f>
        <v>53.7075</v>
      </c>
      <c r="J74" s="2">
        <f>'[1]Payroll'!$L$30</f>
        <v>41.58</v>
      </c>
      <c r="K74" s="2">
        <f>'[1]Payroll'!$M$30</f>
        <v>5</v>
      </c>
      <c r="M74" s="3">
        <f>'[1]Payroll'!$O$30</f>
        <v>0.02</v>
      </c>
      <c r="N74" s="2">
        <f>'[1]Payroll'!$P$30</f>
        <v>13.86</v>
      </c>
      <c r="P74" s="2">
        <f>'[1]Payroll'!$R$30</f>
        <v>447.1825</v>
      </c>
    </row>
    <row r="75" spans="2:16" ht="12.75" hidden="1" outlineLevel="1">
      <c r="B75" t="e">
        <f>VLOOKUP($A75,'[2]Payroll'!$C$7:$R$42,2)</f>
        <v>#N/A</v>
      </c>
      <c r="C75" t="e">
        <f>VLOOKUP($A75,'[2]Payroll'!$C$7:$R$42,3)</f>
        <v>#N/A</v>
      </c>
      <c r="D75" t="e">
        <f>VLOOKUP($A75,'[2]Payroll'!$C$7:$R$42,4)</f>
        <v>#N/A</v>
      </c>
      <c r="E75" s="1">
        <f>'[2]Payroll'!$G$28</f>
        <v>28</v>
      </c>
      <c r="F75" s="2">
        <f>'[2]Payroll'!$H$28</f>
        <v>7.1925</v>
      </c>
      <c r="G75" s="2">
        <f>'[2]Payroll'!$I$28</f>
        <v>1006.9499999999999</v>
      </c>
      <c r="H75" s="2">
        <f>'[2]Payroll'!$J$28</f>
        <v>191.32049999999998</v>
      </c>
      <c r="I75" s="2">
        <f>'[2]Payroll'!$K$28</f>
        <v>78.038625</v>
      </c>
      <c r="J75" s="2">
        <f>'[2]Payroll'!$L$28</f>
        <v>60.416999999999994</v>
      </c>
      <c r="K75" s="2">
        <f>'[2]Payroll'!$M$28</f>
        <v>0</v>
      </c>
      <c r="M75" s="3">
        <f>'[2]Payroll'!$O$28</f>
        <v>0</v>
      </c>
      <c r="N75" s="2">
        <f>'[2]Payroll'!$P$28</f>
        <v>0</v>
      </c>
      <c r="P75" s="2">
        <f>'[2]Payroll'!$R$28</f>
        <v>677.173875</v>
      </c>
    </row>
    <row r="76" spans="1:16" ht="12.75" collapsed="1">
      <c r="A76">
        <v>27995</v>
      </c>
      <c r="B76" t="str">
        <f>VLOOKUP($A76,'[2]Payroll'!$C$7:$R$42,2)</f>
        <v>Mrs.</v>
      </c>
      <c r="C76" t="str">
        <f>VLOOKUP($A76,'[2]Payroll'!$C$7:$R$42,3)</f>
        <v>Maria</v>
      </c>
      <c r="D76" t="str">
        <f>VLOOKUP($A76,'[2]Payroll'!$C$7:$R$42,4)</f>
        <v>Navarro</v>
      </c>
      <c r="E76" s="1">
        <f aca="true" t="shared" si="22" ref="E76:K76">SUM(E74:E75)</f>
        <v>50</v>
      </c>
      <c r="F76" s="2">
        <f t="shared" si="22"/>
        <v>13.4925</v>
      </c>
      <c r="G76" s="2">
        <f t="shared" si="22"/>
        <v>1699.9499999999998</v>
      </c>
      <c r="H76" s="2">
        <f t="shared" si="22"/>
        <v>322.9905</v>
      </c>
      <c r="I76" s="2">
        <f t="shared" si="22"/>
        <v>131.746125</v>
      </c>
      <c r="J76" s="2">
        <f t="shared" si="22"/>
        <v>101.99699999999999</v>
      </c>
      <c r="K76" s="2">
        <f t="shared" si="22"/>
        <v>5</v>
      </c>
      <c r="M76" s="3">
        <f>SUM(M74:M75)</f>
        <v>0.02</v>
      </c>
      <c r="N76" s="2">
        <f>SUM(N74:N75)</f>
        <v>13.86</v>
      </c>
      <c r="P76" s="2">
        <f>SUM(P74:P75)</f>
        <v>1124.3563749999998</v>
      </c>
    </row>
    <row r="77" spans="2:16" ht="12.75" hidden="1" outlineLevel="1">
      <c r="B77" t="e">
        <f>VLOOKUP($A77,'[2]Payroll'!$C$7:$R$42,2)</f>
        <v>#N/A</v>
      </c>
      <c r="C77" t="e">
        <f>VLOOKUP($A77,'[2]Payroll'!$C$7:$R$42,3)</f>
        <v>#N/A</v>
      </c>
      <c r="D77" t="e">
        <f>VLOOKUP($A77,'[2]Payroll'!$C$7:$R$42,4)</f>
        <v>#N/A</v>
      </c>
      <c r="E77" s="1">
        <f>'[1]Payroll'!$G$31</f>
        <v>12.5</v>
      </c>
      <c r="F77" s="2">
        <f>'[1]Payroll'!$H$31</f>
        <v>6.35</v>
      </c>
      <c r="G77" s="2">
        <f>'[1]Payroll'!$I$31</f>
        <v>396.875</v>
      </c>
      <c r="H77" s="2">
        <f>'[1]Payroll'!$J$31</f>
        <v>75.40625</v>
      </c>
      <c r="I77" s="2">
        <f>'[1]Payroll'!$K$31</f>
        <v>30.7578125</v>
      </c>
      <c r="J77" s="2">
        <f>'[1]Payroll'!$L$31</f>
        <v>23.8125</v>
      </c>
      <c r="N77" s="2">
        <f>'[1]Payroll'!$P$31</f>
        <v>0</v>
      </c>
      <c r="P77" s="2">
        <f>'[1]Payroll'!$R$31</f>
        <v>266.8984375</v>
      </c>
    </row>
    <row r="78" spans="2:16" ht="12.75" hidden="1" outlineLevel="1">
      <c r="B78" t="e">
        <f>VLOOKUP($A78,'[2]Payroll'!$C$7:$R$42,2)</f>
        <v>#N/A</v>
      </c>
      <c r="C78" t="e">
        <f>VLOOKUP($A78,'[2]Payroll'!$C$7:$R$42,3)</f>
        <v>#N/A</v>
      </c>
      <c r="D78" t="e">
        <f>VLOOKUP($A78,'[2]Payroll'!$C$7:$R$42,4)</f>
        <v>#N/A</v>
      </c>
      <c r="E78" s="1">
        <f>'[2]Payroll'!$G$29</f>
        <v>40</v>
      </c>
      <c r="F78" s="2">
        <f>'[2]Payroll'!$H$29</f>
        <v>7.5600000000000005</v>
      </c>
      <c r="G78" s="2">
        <f>'[2]Payroll'!$I$29</f>
        <v>1512.0000000000002</v>
      </c>
      <c r="H78" s="2">
        <f>'[2]Payroll'!$J$29</f>
        <v>287.28000000000003</v>
      </c>
      <c r="I78" s="2">
        <f>'[2]Payroll'!$K$29</f>
        <v>117.18000000000002</v>
      </c>
      <c r="J78" s="2">
        <f>'[2]Payroll'!$L$29</f>
        <v>90.72000000000001</v>
      </c>
      <c r="N78" s="2">
        <f>'[2]Payroll'!$P$29</f>
        <v>51.1631535483871</v>
      </c>
      <c r="P78" s="2">
        <f>'[2]Payroll'!$R$29</f>
        <v>957.170846451613</v>
      </c>
    </row>
    <row r="79" spans="1:16" ht="12.75" collapsed="1">
      <c r="A79">
        <v>32151</v>
      </c>
      <c r="B79" t="str">
        <f>VLOOKUP($A79,'[2]Payroll'!$C$7:$R$42,2)</f>
        <v>Mr.</v>
      </c>
      <c r="C79" t="str">
        <f>VLOOKUP($A79,'[2]Payroll'!$C$7:$R$42,3)</f>
        <v>Tony</v>
      </c>
      <c r="D79" t="str">
        <f>VLOOKUP($A79,'[2]Payroll'!$C$7:$R$42,4)</f>
        <v>Navarro</v>
      </c>
      <c r="E79" s="1">
        <f aca="true" t="shared" si="23" ref="E79:J79">SUM(E77:E78)</f>
        <v>52.5</v>
      </c>
      <c r="F79" s="2">
        <f t="shared" si="23"/>
        <v>13.91</v>
      </c>
      <c r="G79" s="2">
        <f t="shared" si="23"/>
        <v>1908.8750000000002</v>
      </c>
      <c r="H79" s="2">
        <f t="shared" si="23"/>
        <v>362.68625000000003</v>
      </c>
      <c r="I79" s="2">
        <f t="shared" si="23"/>
        <v>147.9378125</v>
      </c>
      <c r="J79" s="2">
        <f t="shared" si="23"/>
        <v>114.53250000000001</v>
      </c>
      <c r="N79" s="2">
        <f>SUM(N77:N78)</f>
        <v>51.1631535483871</v>
      </c>
      <c r="P79" s="2">
        <f>SUM(P77:P78)</f>
        <v>1224.069283951613</v>
      </c>
    </row>
    <row r="80" spans="2:16" ht="12.75" hidden="1" outlineLevel="1">
      <c r="B80" t="e">
        <f>VLOOKUP($A80,'[2]Payroll'!$C$7:$R$42,2)</f>
        <v>#N/A</v>
      </c>
      <c r="C80" t="e">
        <f>VLOOKUP($A80,'[2]Payroll'!$C$7:$R$42,3)</f>
        <v>#N/A</v>
      </c>
      <c r="D80" t="e">
        <f>VLOOKUP($A80,'[2]Payroll'!$C$7:$R$42,4)</f>
        <v>#N/A</v>
      </c>
      <c r="E80" s="1">
        <f>'[1]Payroll'!$G$32</f>
        <v>12</v>
      </c>
      <c r="F80" s="2">
        <f>'[1]Payroll'!$H$32</f>
        <v>6.85</v>
      </c>
      <c r="G80" s="2">
        <f>'[1]Payroll'!$I$32</f>
        <v>410.99999999999994</v>
      </c>
      <c r="H80" s="2">
        <f>'[1]Payroll'!$J$32</f>
        <v>78.08999999999999</v>
      </c>
      <c r="I80" s="2">
        <f>'[1]Payroll'!$K$32</f>
        <v>31.852499999999996</v>
      </c>
      <c r="J80" s="2">
        <f>'[1]Payroll'!$L$32</f>
        <v>24.659999999999997</v>
      </c>
      <c r="K80" s="2">
        <f>'[1]Payroll'!$M$32</f>
        <v>5</v>
      </c>
      <c r="M80" s="3">
        <f>'[1]Payroll'!$O$32</f>
        <v>0.03</v>
      </c>
      <c r="N80" s="2">
        <f>'[1]Payroll'!$P$32</f>
        <v>12.329999999999998</v>
      </c>
      <c r="P80" s="2">
        <f>'[1]Payroll'!$R$32</f>
        <v>259.0675</v>
      </c>
    </row>
    <row r="81" spans="2:16" ht="12.75" hidden="1" outlineLevel="1">
      <c r="B81" t="e">
        <f>VLOOKUP($A81,'[2]Payroll'!$C$7:$R$42,2)</f>
        <v>#N/A</v>
      </c>
      <c r="C81" t="e">
        <f>VLOOKUP($A81,'[2]Payroll'!$C$7:$R$42,3)</f>
        <v>#N/A</v>
      </c>
      <c r="D81" t="e">
        <f>VLOOKUP($A81,'[2]Payroll'!$C$7:$R$42,4)</f>
        <v>#N/A</v>
      </c>
      <c r="E81" s="1">
        <f>'[2]Payroll'!$G$30</f>
        <v>40</v>
      </c>
      <c r="F81" s="2">
        <f>'[2]Payroll'!$H$30</f>
        <v>7.612500000000001</v>
      </c>
      <c r="G81" s="2">
        <f>'[2]Payroll'!$I$30</f>
        <v>1522.5</v>
      </c>
      <c r="H81" s="2">
        <f>'[2]Payroll'!$J$30</f>
        <v>289.275</v>
      </c>
      <c r="I81" s="2">
        <f>'[2]Payroll'!$K$30</f>
        <v>117.99375</v>
      </c>
      <c r="J81" s="2">
        <f>'[2]Payroll'!$L$30</f>
        <v>91.35</v>
      </c>
      <c r="K81" s="2">
        <f>'[2]Payroll'!$M$30</f>
        <v>4.785</v>
      </c>
      <c r="M81" s="3">
        <f>'[2]Payroll'!$O$30</f>
        <v>0.023912750809061488</v>
      </c>
      <c r="N81" s="2">
        <f>'[2]Payroll'!$P$30</f>
        <v>36.40716310679611</v>
      </c>
      <c r="P81" s="2">
        <f>'[2]Payroll'!$R$30</f>
        <v>975.6930868932038</v>
      </c>
    </row>
    <row r="82" spans="1:16" ht="12.75" collapsed="1">
      <c r="A82">
        <v>28499</v>
      </c>
      <c r="B82" t="str">
        <f>VLOOKUP($A82,'[2]Payroll'!$C$7:$R$42,2)</f>
        <v>Mr.</v>
      </c>
      <c r="C82" t="str">
        <f>VLOOKUP($A82,'[2]Payroll'!$C$7:$R$42,3)</f>
        <v>Chu Gi </v>
      </c>
      <c r="D82" t="str">
        <f>VLOOKUP($A82,'[2]Payroll'!$C$7:$R$42,4)</f>
        <v>Nguyen</v>
      </c>
      <c r="E82" s="1">
        <f aca="true" t="shared" si="24" ref="E82:K82">SUM(E80:E81)</f>
        <v>52</v>
      </c>
      <c r="F82" s="2">
        <f t="shared" si="24"/>
        <v>14.4625</v>
      </c>
      <c r="G82" s="2">
        <f t="shared" si="24"/>
        <v>1933.5</v>
      </c>
      <c r="H82" s="2">
        <f t="shared" si="24"/>
        <v>367.36499999999995</v>
      </c>
      <c r="I82" s="2">
        <f t="shared" si="24"/>
        <v>149.84625</v>
      </c>
      <c r="J82" s="2">
        <f t="shared" si="24"/>
        <v>116.00999999999999</v>
      </c>
      <c r="K82" s="2">
        <f t="shared" si="24"/>
        <v>9.785</v>
      </c>
      <c r="M82" s="3">
        <f>SUM(M80:M81)</f>
        <v>0.05391275080906149</v>
      </c>
      <c r="N82" s="2">
        <f>SUM(N80:N81)</f>
        <v>48.73716310679611</v>
      </c>
      <c r="P82" s="2">
        <f>SUM(P80:P81)</f>
        <v>1234.7605868932037</v>
      </c>
    </row>
    <row r="83" spans="2:16" ht="12.75" hidden="1" outlineLevel="1">
      <c r="B83" t="e">
        <f>VLOOKUP($A83,'[2]Payroll'!$C$7:$R$42,2)</f>
        <v>#N/A</v>
      </c>
      <c r="C83" t="e">
        <f>VLOOKUP($A83,'[2]Payroll'!$C$7:$R$42,3)</f>
        <v>#N/A</v>
      </c>
      <c r="D83" t="e">
        <f>VLOOKUP($A83,'[2]Payroll'!$C$7:$R$42,4)</f>
        <v>#N/A</v>
      </c>
      <c r="E83" s="1">
        <f>'[1]Payroll'!$G$33</f>
        <v>20</v>
      </c>
      <c r="F83" s="2">
        <f>'[1]Payroll'!$H$33</f>
        <v>7.1</v>
      </c>
      <c r="G83" s="2">
        <f>'[1]Payroll'!$I$33</f>
        <v>710</v>
      </c>
      <c r="H83" s="2">
        <f>'[1]Payroll'!$J$33</f>
        <v>134.9</v>
      </c>
      <c r="I83" s="2">
        <f>'[1]Payroll'!$K$33</f>
        <v>55.025</v>
      </c>
      <c r="J83" s="2">
        <f>'[1]Payroll'!$L$33</f>
        <v>42.6</v>
      </c>
      <c r="N83" s="2">
        <f>'[1]Payroll'!$P$33</f>
        <v>0</v>
      </c>
      <c r="P83" s="2">
        <f>'[1]Payroll'!$R$33</f>
        <v>477.475</v>
      </c>
    </row>
    <row r="84" spans="2:16" ht="12.75" hidden="1" outlineLevel="1">
      <c r="B84" t="e">
        <f>VLOOKUP($A84,'[2]Payroll'!$C$7:$R$42,2)</f>
        <v>#N/A</v>
      </c>
      <c r="C84" t="e">
        <f>VLOOKUP($A84,'[2]Payroll'!$C$7:$R$42,3)</f>
        <v>#N/A</v>
      </c>
      <c r="D84" t="e">
        <f>VLOOKUP($A84,'[2]Payroll'!$C$7:$R$42,4)</f>
        <v>#N/A</v>
      </c>
      <c r="E84" s="1">
        <f>'[2]Payroll'!$G$31</f>
        <v>40</v>
      </c>
      <c r="F84" s="2">
        <f>'[2]Payroll'!$H$31</f>
        <v>7.1925</v>
      </c>
      <c r="G84" s="2">
        <f>'[2]Payroll'!$I$31</f>
        <v>1438.5</v>
      </c>
      <c r="H84" s="2">
        <f>'[2]Payroll'!$J$31</f>
        <v>273.315</v>
      </c>
      <c r="I84" s="2">
        <f>'[2]Payroll'!$K$31</f>
        <v>111.48375</v>
      </c>
      <c r="J84" s="2">
        <f>'[2]Payroll'!$L$31</f>
        <v>86.31</v>
      </c>
      <c r="N84" s="2">
        <f>'[2]Payroll'!$P$31</f>
        <v>17.874238827586208</v>
      </c>
      <c r="P84" s="2">
        <f>'[2]Payroll'!$R$31</f>
        <v>942.3560111724138</v>
      </c>
    </row>
    <row r="85" spans="1:16" ht="12.75" collapsed="1">
      <c r="A85">
        <v>17564</v>
      </c>
      <c r="B85" t="str">
        <f>VLOOKUP($A85,'[2]Payroll'!$C$7:$R$42,2)</f>
        <v>Mr.</v>
      </c>
      <c r="C85" t="str">
        <f>VLOOKUP($A85,'[2]Payroll'!$C$7:$R$42,3)</f>
        <v>Juan</v>
      </c>
      <c r="D85" t="str">
        <f>VLOOKUP($A85,'[2]Payroll'!$C$7:$R$42,4)</f>
        <v>Nuniez</v>
      </c>
      <c r="E85" s="1">
        <f aca="true" t="shared" si="25" ref="E85:J85">SUM(E83:E84)</f>
        <v>60</v>
      </c>
      <c r="F85" s="2">
        <f t="shared" si="25"/>
        <v>14.2925</v>
      </c>
      <c r="G85" s="2">
        <f t="shared" si="25"/>
        <v>2148.5</v>
      </c>
      <c r="H85" s="2">
        <f t="shared" si="25"/>
        <v>408.21500000000003</v>
      </c>
      <c r="I85" s="2">
        <f t="shared" si="25"/>
        <v>166.50875</v>
      </c>
      <c r="J85" s="2">
        <f t="shared" si="25"/>
        <v>128.91</v>
      </c>
      <c r="N85" s="2">
        <f>SUM(N83:N84)</f>
        <v>17.874238827586208</v>
      </c>
      <c r="P85" s="2">
        <f>SUM(P83:P84)</f>
        <v>1419.8310111724138</v>
      </c>
    </row>
    <row r="86" spans="2:16" ht="12.75" hidden="1" outlineLevel="1">
      <c r="B86" t="e">
        <f>VLOOKUP($A86,'[2]Payroll'!$C$7:$R$42,2)</f>
        <v>#N/A</v>
      </c>
      <c r="C86" t="e">
        <f>VLOOKUP($A86,'[2]Payroll'!$C$7:$R$42,3)</f>
        <v>#N/A</v>
      </c>
      <c r="D86" t="e">
        <f>VLOOKUP($A86,'[2]Payroll'!$C$7:$R$42,4)</f>
        <v>#N/A</v>
      </c>
      <c r="E86" s="1">
        <f>'[1]Payroll'!$G$34</f>
        <v>18</v>
      </c>
      <c r="F86" s="2">
        <f>'[1]Payroll'!$H$34</f>
        <v>7</v>
      </c>
      <c r="G86" s="2">
        <f>'[1]Payroll'!$I$34</f>
        <v>630</v>
      </c>
      <c r="H86" s="2">
        <f>'[1]Payroll'!$J$34</f>
        <v>119.7</v>
      </c>
      <c r="I86" s="2">
        <f>'[1]Payroll'!$K$34</f>
        <v>48.825</v>
      </c>
      <c r="J86" s="2">
        <f>'[1]Payroll'!$L$34</f>
        <v>37.8</v>
      </c>
      <c r="M86" s="3">
        <f>'[1]Payroll'!$O$34</f>
        <v>0.02</v>
      </c>
      <c r="N86" s="2">
        <f>'[1]Payroll'!$P$34</f>
        <v>12.6</v>
      </c>
      <c r="P86" s="2">
        <f>'[1]Payroll'!$R$34</f>
        <v>411.075</v>
      </c>
    </row>
    <row r="87" spans="2:16" ht="12.75" hidden="1" outlineLevel="1">
      <c r="B87" t="e">
        <f>VLOOKUP($A87,'[2]Payroll'!$C$7:$R$42,2)</f>
        <v>#N/A</v>
      </c>
      <c r="C87" t="e">
        <f>VLOOKUP($A87,'[2]Payroll'!$C$7:$R$42,3)</f>
        <v>#N/A</v>
      </c>
      <c r="D87" t="e">
        <f>VLOOKUP($A87,'[2]Payroll'!$C$7:$R$42,4)</f>
        <v>#N/A</v>
      </c>
      <c r="E87" s="1">
        <f>'[2]Payroll'!$G$33</f>
        <v>19</v>
      </c>
      <c r="F87" s="2">
        <f>'[2]Payroll'!$H$33</f>
        <v>7.084</v>
      </c>
      <c r="G87" s="2">
        <f>'[2]Payroll'!$I$33</f>
        <v>672.98</v>
      </c>
      <c r="H87" s="2">
        <f>'[2]Payroll'!$J$33</f>
        <v>127.8662</v>
      </c>
      <c r="I87" s="2">
        <f>'[2]Payroll'!$K$33</f>
        <v>52.155950000000004</v>
      </c>
      <c r="J87" s="2">
        <f>'[2]Payroll'!$L$33</f>
        <v>40.3788</v>
      </c>
      <c r="M87" s="3">
        <f>'[2]Payroll'!$O$33</f>
        <v>0.04</v>
      </c>
      <c r="N87" s="2">
        <f>'[2]Payroll'!$P$33</f>
        <v>26.9192</v>
      </c>
      <c r="P87" s="2">
        <f>'[2]Payroll'!$R$33</f>
        <v>425.65985</v>
      </c>
    </row>
    <row r="88" spans="1:16" ht="12.75" collapsed="1">
      <c r="A88">
        <v>31022</v>
      </c>
      <c r="B88" t="str">
        <f>VLOOKUP($A88,'[2]Payroll'!$C$7:$R$42,2)</f>
        <v>Mrs.</v>
      </c>
      <c r="C88" t="str">
        <f>VLOOKUP($A88,'[2]Payroll'!$C$7:$R$42,3)</f>
        <v>Meghan</v>
      </c>
      <c r="D88" t="str">
        <f>VLOOKUP($A88,'[2]Payroll'!$C$7:$R$42,4)</f>
        <v>Ryan</v>
      </c>
      <c r="E88" s="1">
        <f aca="true" t="shared" si="26" ref="E88:J88">SUM(E86:E87)</f>
        <v>37</v>
      </c>
      <c r="F88" s="2">
        <f t="shared" si="26"/>
        <v>14.084</v>
      </c>
      <c r="G88" s="2">
        <f t="shared" si="26"/>
        <v>1302.98</v>
      </c>
      <c r="H88" s="2">
        <f t="shared" si="26"/>
        <v>247.5662</v>
      </c>
      <c r="I88" s="2">
        <f t="shared" si="26"/>
        <v>100.98095</v>
      </c>
      <c r="J88" s="2">
        <f t="shared" si="26"/>
        <v>78.1788</v>
      </c>
      <c r="M88" s="3">
        <f>SUM(M86:M87)</f>
        <v>0.06</v>
      </c>
      <c r="N88" s="2">
        <f>SUM(N86:N87)</f>
        <v>39.5192</v>
      </c>
      <c r="P88" s="2">
        <f>SUM(P86:P87)</f>
        <v>836.73485</v>
      </c>
    </row>
    <row r="89" spans="2:16" ht="12.75" hidden="1" outlineLevel="1">
      <c r="B89" t="e">
        <f>VLOOKUP($A89,'[2]Payroll'!$C$7:$R$42,2)</f>
        <v>#N/A</v>
      </c>
      <c r="C89" t="e">
        <f>VLOOKUP($A89,'[2]Payroll'!$C$7:$R$42,3)</f>
        <v>#N/A</v>
      </c>
      <c r="D89" t="e">
        <f>VLOOKUP($A89,'[2]Payroll'!$C$7:$R$42,4)</f>
        <v>#N/A</v>
      </c>
      <c r="E89" s="1">
        <f>'[1]Payroll'!$G$35</f>
        <v>20.5</v>
      </c>
      <c r="F89" s="2">
        <f>'[1]Payroll'!$H$35</f>
        <v>6.85</v>
      </c>
      <c r="G89" s="2">
        <f>'[1]Payroll'!$I$35</f>
        <v>702.1249999999999</v>
      </c>
      <c r="H89" s="2">
        <f>'[1]Payroll'!$J$35</f>
        <v>133.40374999999997</v>
      </c>
      <c r="I89" s="2">
        <f>'[1]Payroll'!$K$35</f>
        <v>54.41468749999999</v>
      </c>
      <c r="J89" s="2">
        <f>'[1]Payroll'!$L$35</f>
        <v>42.12749999999999</v>
      </c>
      <c r="K89" s="2">
        <f>'[1]Payroll'!$M$35</f>
        <v>5</v>
      </c>
      <c r="N89" s="2">
        <f>'[1]Payroll'!$P$35</f>
        <v>0</v>
      </c>
      <c r="P89" s="2">
        <f>'[1]Payroll'!$R$35</f>
        <v>467.17906249999993</v>
      </c>
    </row>
    <row r="90" spans="2:16" ht="12.75" hidden="1" outlineLevel="1">
      <c r="B90" t="e">
        <f>VLOOKUP($A90,'[2]Payroll'!$C$7:$R$42,2)</f>
        <v>#N/A</v>
      </c>
      <c r="C90" t="e">
        <f>VLOOKUP($A90,'[2]Payroll'!$C$7:$R$42,3)</f>
        <v>#N/A</v>
      </c>
      <c r="D90" t="e">
        <f>VLOOKUP($A90,'[2]Payroll'!$C$7:$R$42,4)</f>
        <v>#N/A</v>
      </c>
      <c r="E90" s="1">
        <f>'[2]Payroll'!$G$34</f>
        <v>18</v>
      </c>
      <c r="F90" s="2">
        <f>'[2]Payroll'!$H$34</f>
        <v>5.888</v>
      </c>
      <c r="G90" s="2">
        <f>'[2]Payroll'!$I$34</f>
        <v>529.92</v>
      </c>
      <c r="H90" s="2">
        <f>'[2]Payroll'!$J$34</f>
        <v>100.6848</v>
      </c>
      <c r="I90" s="2">
        <f>'[2]Payroll'!$K$34</f>
        <v>41.068799999999996</v>
      </c>
      <c r="J90" s="2">
        <f>'[2]Payroll'!$L$34</f>
        <v>31.795199999999998</v>
      </c>
      <c r="K90" s="2">
        <f>'[2]Payroll'!$M$34</f>
        <v>0</v>
      </c>
      <c r="N90" s="2">
        <f>'[2]Payroll'!$P$34</f>
        <v>15.897599999999999</v>
      </c>
      <c r="P90" s="2">
        <f>'[2]Payroll'!$R$34</f>
        <v>340.4735999999999</v>
      </c>
    </row>
    <row r="91" spans="1:16" ht="12.75" collapsed="1">
      <c r="A91">
        <v>41885</v>
      </c>
      <c r="B91" t="str">
        <f>VLOOKUP($A91,'[2]Payroll'!$C$7:$R$42,2)</f>
        <v>Mrs.</v>
      </c>
      <c r="C91" t="str">
        <f>VLOOKUP($A91,'[2]Payroll'!$C$7:$R$42,3)</f>
        <v>Kate</v>
      </c>
      <c r="D91" t="str">
        <f>VLOOKUP($A91,'[2]Payroll'!$C$7:$R$42,4)</f>
        <v>Scott</v>
      </c>
      <c r="E91" s="1">
        <f aca="true" t="shared" si="27" ref="E91:K91">SUM(E89:E90)</f>
        <v>38.5</v>
      </c>
      <c r="F91" s="2">
        <f t="shared" si="27"/>
        <v>12.738</v>
      </c>
      <c r="G91" s="2">
        <f t="shared" si="27"/>
        <v>1232.0449999999998</v>
      </c>
      <c r="H91" s="2">
        <f t="shared" si="27"/>
        <v>234.08854999999997</v>
      </c>
      <c r="I91" s="2">
        <f t="shared" si="27"/>
        <v>95.4834875</v>
      </c>
      <c r="J91" s="2">
        <f t="shared" si="27"/>
        <v>73.92269999999999</v>
      </c>
      <c r="K91" s="2">
        <f t="shared" si="27"/>
        <v>5</v>
      </c>
      <c r="N91" s="2">
        <f>SUM(N89:N90)</f>
        <v>15.897599999999999</v>
      </c>
      <c r="P91" s="2">
        <f>SUM(P89:P90)</f>
        <v>807.6526624999999</v>
      </c>
    </row>
    <row r="92" spans="2:16" ht="12.75" hidden="1" outlineLevel="1">
      <c r="B92" t="e">
        <f>VLOOKUP($A92,'[2]Payroll'!$C$7:$R$42,2)</f>
        <v>#N/A</v>
      </c>
      <c r="C92" t="e">
        <f>VLOOKUP($A92,'[2]Payroll'!$C$7:$R$42,3)</f>
        <v>#N/A</v>
      </c>
      <c r="D92" t="e">
        <f>VLOOKUP($A92,'[2]Payroll'!$C$7:$R$42,4)</f>
        <v>#N/A</v>
      </c>
      <c r="E92" s="1">
        <f>'[1]Payroll'!$G$36</f>
        <v>27</v>
      </c>
      <c r="F92" s="2">
        <f>'[1]Payroll'!$H$36</f>
        <v>7</v>
      </c>
      <c r="G92" s="2">
        <f>'[1]Payroll'!$I$36</f>
        <v>945</v>
      </c>
      <c r="H92" s="2">
        <f>'[1]Payroll'!$J$36</f>
        <v>179.55</v>
      </c>
      <c r="I92" s="2">
        <f>'[1]Payroll'!$K$36</f>
        <v>73.2375</v>
      </c>
      <c r="J92" s="2">
        <f>'[1]Payroll'!$L$36</f>
        <v>56.699999999999996</v>
      </c>
      <c r="K92" s="2">
        <f>'[1]Payroll'!$M$36</f>
        <v>5</v>
      </c>
      <c r="N92" s="2">
        <f>'[1]Payroll'!$P$36</f>
        <v>0</v>
      </c>
      <c r="P92" s="2">
        <f>'[1]Payroll'!$R$36</f>
        <v>630.5125</v>
      </c>
    </row>
    <row r="93" spans="2:16" ht="12.75" hidden="1" outlineLevel="1">
      <c r="B93" t="e">
        <f>VLOOKUP($A93,'[2]Payroll'!$C$7:$R$42,2)</f>
        <v>#N/A</v>
      </c>
      <c r="C93" t="e">
        <f>VLOOKUP($A93,'[2]Payroll'!$C$7:$R$42,3)</f>
        <v>#N/A</v>
      </c>
      <c r="D93" t="e">
        <f>VLOOKUP($A93,'[2]Payroll'!$C$7:$R$42,4)</f>
        <v>#N/A</v>
      </c>
      <c r="E93" s="1">
        <f>'[2]Payroll'!$G$36</f>
        <v>36.5</v>
      </c>
      <c r="F93" s="2">
        <f>'[2]Payroll'!$H$36</f>
        <v>7.668</v>
      </c>
      <c r="G93" s="2">
        <f>'[2]Payroll'!$I$36</f>
        <v>1399.41</v>
      </c>
      <c r="H93" s="2">
        <f>'[2]Payroll'!$J$36</f>
        <v>265.8879</v>
      </c>
      <c r="I93" s="2">
        <f>'[2]Payroll'!$K$36</f>
        <v>108.45427500000001</v>
      </c>
      <c r="J93" s="2">
        <f>'[2]Payroll'!$L$36</f>
        <v>83.9646</v>
      </c>
      <c r="K93" s="2">
        <f>'[2]Payroll'!$M$36</f>
        <v>3.25</v>
      </c>
      <c r="N93" s="2">
        <f>'[2]Payroll'!$P$36</f>
        <v>55.976400000000005</v>
      </c>
      <c r="P93" s="2">
        <f>'[2]Payroll'!$R$36</f>
        <v>881.876825</v>
      </c>
    </row>
    <row r="94" spans="1:16" ht="12.75" collapsed="1">
      <c r="A94">
        <v>60435</v>
      </c>
      <c r="B94" t="str">
        <f>VLOOKUP($A94,'[2]Payroll'!$C$7:$R$42,2)</f>
        <v>Mr.</v>
      </c>
      <c r="C94" t="str">
        <f>VLOOKUP($A94,'[2]Payroll'!$C$7:$R$42,3)</f>
        <v>Wallace</v>
      </c>
      <c r="D94" t="str">
        <f>VLOOKUP($A94,'[2]Payroll'!$C$7:$R$42,4)</f>
        <v>Van Croy</v>
      </c>
      <c r="E94" s="1">
        <f aca="true" t="shared" si="28" ref="E94:K94">SUM(E92:E93)</f>
        <v>63.5</v>
      </c>
      <c r="F94" s="2">
        <f t="shared" si="28"/>
        <v>14.668</v>
      </c>
      <c r="G94" s="2">
        <f t="shared" si="28"/>
        <v>2344.41</v>
      </c>
      <c r="H94" s="2">
        <f t="shared" si="28"/>
        <v>445.4379</v>
      </c>
      <c r="I94" s="2">
        <f t="shared" si="28"/>
        <v>181.691775</v>
      </c>
      <c r="J94" s="2">
        <f t="shared" si="28"/>
        <v>140.6646</v>
      </c>
      <c r="K94" s="2">
        <f t="shared" si="28"/>
        <v>8.25</v>
      </c>
      <c r="N94" s="2">
        <f>SUM(N92:N93)</f>
        <v>55.976400000000005</v>
      </c>
      <c r="P94" s="2">
        <f>SUM(P92:P93)</f>
        <v>1512.389325</v>
      </c>
    </row>
    <row r="95" spans="2:16" ht="12.75" hidden="1" outlineLevel="1">
      <c r="B95" t="e">
        <f>VLOOKUP($A95,'[2]Payroll'!$C$7:$R$42,2)</f>
        <v>#N/A</v>
      </c>
      <c r="C95" t="e">
        <f>VLOOKUP($A95,'[2]Payroll'!$C$7:$R$42,3)</f>
        <v>#N/A</v>
      </c>
      <c r="D95" t="e">
        <f>VLOOKUP($A95,'[2]Payroll'!$C$7:$R$42,4)</f>
        <v>#N/A</v>
      </c>
      <c r="E95" s="1">
        <f>'[1]Payroll'!$G$37</f>
        <v>26</v>
      </c>
      <c r="F95" s="2">
        <f>'[1]Payroll'!$H$37</f>
        <v>6.75</v>
      </c>
      <c r="G95" s="2">
        <f>'[1]Payroll'!$I$37</f>
        <v>877.5</v>
      </c>
      <c r="H95" s="2">
        <f>'[1]Payroll'!$J$37</f>
        <v>166.725</v>
      </c>
      <c r="I95" s="2">
        <f>'[1]Payroll'!$K$37</f>
        <v>68.00625</v>
      </c>
      <c r="J95" s="2">
        <f>'[1]Payroll'!$L$37</f>
        <v>52.65</v>
      </c>
      <c r="K95" s="2">
        <f>'[1]Payroll'!$M$37</f>
        <v>3.25</v>
      </c>
      <c r="N95" s="2">
        <f>'[1]Payroll'!$P$37</f>
        <v>0</v>
      </c>
      <c r="P95" s="2">
        <f>'[1]Payroll'!$R$37</f>
        <v>586.8687500000001</v>
      </c>
    </row>
    <row r="96" spans="2:16" ht="12.75" hidden="1" outlineLevel="1">
      <c r="B96" t="e">
        <f>VLOOKUP($A96,'[2]Payroll'!$C$7:$R$42,2)</f>
        <v>#N/A</v>
      </c>
      <c r="C96" t="e">
        <f>VLOOKUP($A96,'[2]Payroll'!$C$7:$R$42,3)</f>
        <v>#N/A</v>
      </c>
      <c r="D96" t="e">
        <f>VLOOKUP($A96,'[2]Payroll'!$C$7:$R$42,4)</f>
        <v>#N/A</v>
      </c>
      <c r="E96" s="1">
        <f>'[2]Payroll'!$G$37</f>
        <v>18</v>
      </c>
      <c r="F96" s="2">
        <f>'[2]Payroll'!$H$37</f>
        <v>7.290000000000001</v>
      </c>
      <c r="G96" s="2">
        <f>'[2]Payroll'!$I$37</f>
        <v>656.1000000000001</v>
      </c>
      <c r="H96" s="2">
        <f>'[2]Payroll'!$J$37</f>
        <v>124.65900000000003</v>
      </c>
      <c r="I96" s="2">
        <f>'[2]Payroll'!$K$37</f>
        <v>50.84775000000001</v>
      </c>
      <c r="J96" s="2">
        <f>'[2]Payroll'!$L$37</f>
        <v>39.36600000000001</v>
      </c>
      <c r="K96" s="2">
        <f>'[2]Payroll'!$M$37</f>
        <v>0</v>
      </c>
      <c r="N96" s="2">
        <f>'[2]Payroll'!$P$37</f>
        <v>13.122000000000003</v>
      </c>
      <c r="P96" s="2">
        <f>'[2]Payroll'!$R$37</f>
        <v>428.10525000000007</v>
      </c>
    </row>
    <row r="97" spans="1:16" ht="12.75" collapsed="1">
      <c r="A97">
        <v>23151</v>
      </c>
      <c r="B97" t="str">
        <f>VLOOKUP($A97,'[2]Payroll'!$C$7:$R$42,2)</f>
        <v>Ms.</v>
      </c>
      <c r="C97" t="str">
        <f>VLOOKUP($A97,'[2]Payroll'!$C$7:$R$42,3)</f>
        <v>Jewel</v>
      </c>
      <c r="D97" t="str">
        <f>VLOOKUP($A97,'[2]Payroll'!$C$7:$R$42,4)</f>
        <v>Vidito</v>
      </c>
      <c r="E97" s="1">
        <f aca="true" t="shared" si="29" ref="E97:K97">SUM(E95:E96)</f>
        <v>44</v>
      </c>
      <c r="F97" s="2">
        <f t="shared" si="29"/>
        <v>14.040000000000001</v>
      </c>
      <c r="G97" s="2">
        <f t="shared" si="29"/>
        <v>1533.6000000000001</v>
      </c>
      <c r="H97" s="2">
        <f t="shared" si="29"/>
        <v>291.384</v>
      </c>
      <c r="I97" s="2">
        <f t="shared" si="29"/>
        <v>118.85400000000001</v>
      </c>
      <c r="J97" s="2">
        <f t="shared" si="29"/>
        <v>92.016</v>
      </c>
      <c r="K97" s="2">
        <f t="shared" si="29"/>
        <v>3.25</v>
      </c>
      <c r="N97" s="2">
        <f>SUM(N95:N96)</f>
        <v>13.122000000000003</v>
      </c>
      <c r="P97" s="2">
        <f>SUM(P95:P96)</f>
        <v>1014.9740000000002</v>
      </c>
    </row>
    <row r="98" spans="2:16" ht="12.75" hidden="1" outlineLevel="1">
      <c r="B98" t="e">
        <f>VLOOKUP($A98,'[2]Payroll'!$C$7:$R$42,2)</f>
        <v>#N/A</v>
      </c>
      <c r="C98" t="e">
        <f>VLOOKUP($A98,'[2]Payroll'!$C$7:$R$42,3)</f>
        <v>#N/A</v>
      </c>
      <c r="D98" t="e">
        <f>VLOOKUP($A98,'[2]Payroll'!$C$7:$R$42,4)</f>
        <v>#N/A</v>
      </c>
      <c r="E98" s="1">
        <f>'[1]Payroll'!$G$38</f>
        <v>32.75</v>
      </c>
      <c r="F98" s="2">
        <f>'[1]Payroll'!$H$38</f>
        <v>6.65</v>
      </c>
      <c r="G98" s="2">
        <f>'[1]Payroll'!$I$38</f>
        <v>1088.9375</v>
      </c>
      <c r="H98" s="2">
        <f>'[1]Payroll'!$J$38</f>
        <v>206.898125</v>
      </c>
      <c r="I98" s="2">
        <f>'[1]Payroll'!$K$38</f>
        <v>84.39265625</v>
      </c>
      <c r="J98" s="2">
        <f>'[1]Payroll'!$L$38</f>
        <v>65.33624999999999</v>
      </c>
      <c r="K98" s="2">
        <f>'[1]Payroll'!$M$38</f>
        <v>5</v>
      </c>
      <c r="M98" s="3">
        <f>'[1]Payroll'!$O$38</f>
        <v>0.03</v>
      </c>
      <c r="N98" s="2">
        <f>'[1]Payroll'!$P$38</f>
        <v>32.668124999999996</v>
      </c>
      <c r="P98" s="2">
        <f>'[1]Payroll'!$R$38</f>
        <v>694.6423437499999</v>
      </c>
    </row>
    <row r="99" spans="2:16" ht="12.75" hidden="1" outlineLevel="1">
      <c r="B99" t="e">
        <f>VLOOKUP($A99,'[2]Payroll'!$C$7:$R$42,2)</f>
        <v>#N/A</v>
      </c>
      <c r="C99" t="e">
        <f>VLOOKUP($A99,'[2]Payroll'!$C$7:$R$42,3)</f>
        <v>#N/A</v>
      </c>
      <c r="D99" t="e">
        <f>VLOOKUP($A99,'[2]Payroll'!$C$7:$R$42,4)</f>
        <v>#N/A</v>
      </c>
      <c r="E99" s="1">
        <f>'[2]Payroll'!$G$38</f>
        <v>32.5</v>
      </c>
      <c r="F99" s="2">
        <f>'[2]Payroll'!$H$38</f>
        <v>7.0725</v>
      </c>
      <c r="G99" s="2">
        <f>'[2]Payroll'!$I$38</f>
        <v>1149.28125</v>
      </c>
      <c r="H99" s="2">
        <f>'[2]Payroll'!$J$38</f>
        <v>218.3634375</v>
      </c>
      <c r="I99" s="2">
        <f>'[2]Payroll'!$K$38</f>
        <v>89.069296875</v>
      </c>
      <c r="J99" s="2">
        <f>'[2]Payroll'!$L$38</f>
        <v>68.956875</v>
      </c>
      <c r="K99" s="2">
        <f>'[2]Payroll'!$M$38</f>
        <v>3.25</v>
      </c>
      <c r="M99" s="3">
        <f>'[2]Payroll'!$O$38</f>
        <v>0.03</v>
      </c>
      <c r="N99" s="2">
        <f>'[2]Payroll'!$P$38</f>
        <v>34.4784375</v>
      </c>
      <c r="P99" s="2">
        <f>'[2]Payroll'!$R$38</f>
        <v>735.163203125</v>
      </c>
    </row>
    <row r="100" spans="1:16" ht="12.75" collapsed="1">
      <c r="A100">
        <v>37785</v>
      </c>
      <c r="B100" t="str">
        <f>VLOOKUP($A100,'[2]Payroll'!$C$7:$R$42,2)</f>
        <v>Mrs.</v>
      </c>
      <c r="C100" t="str">
        <f>VLOOKUP($A100,'[2]Payroll'!$C$7:$R$42,3)</f>
        <v>Corrine </v>
      </c>
      <c r="D100" t="str">
        <f>VLOOKUP($A100,'[2]Payroll'!$C$7:$R$42,4)</f>
        <v>Walters</v>
      </c>
      <c r="E100" s="1">
        <f aca="true" t="shared" si="30" ref="E100:K100">SUM(E98:E99)</f>
        <v>65.25</v>
      </c>
      <c r="F100" s="2">
        <f t="shared" si="30"/>
        <v>13.7225</v>
      </c>
      <c r="G100" s="2">
        <f t="shared" si="30"/>
        <v>2238.21875</v>
      </c>
      <c r="H100" s="2">
        <f t="shared" si="30"/>
        <v>425.26156249999997</v>
      </c>
      <c r="I100" s="2">
        <f t="shared" si="30"/>
        <v>173.461953125</v>
      </c>
      <c r="J100" s="2">
        <f t="shared" si="30"/>
        <v>134.29312499999997</v>
      </c>
      <c r="K100" s="2">
        <f t="shared" si="30"/>
        <v>8.25</v>
      </c>
      <c r="M100" s="3">
        <f>SUM(M98:M99)</f>
        <v>0.06</v>
      </c>
      <c r="N100" s="2">
        <f>SUM(N98:N99)</f>
        <v>67.14656249999999</v>
      </c>
      <c r="P100" s="2">
        <f>SUM(P98:P99)</f>
        <v>1429.805546875</v>
      </c>
    </row>
    <row r="101" spans="2:16" ht="12.75" hidden="1" outlineLevel="1">
      <c r="B101" t="e">
        <f>VLOOKUP($A101,'[2]Payroll'!$C$7:$R$42,2)</f>
        <v>#N/A</v>
      </c>
      <c r="C101" t="e">
        <f>VLOOKUP($A101,'[2]Payroll'!$C$7:$R$42,3)</f>
        <v>#N/A</v>
      </c>
      <c r="D101" t="e">
        <f>VLOOKUP($A101,'[2]Payroll'!$C$7:$R$42,4)</f>
        <v>#N/A</v>
      </c>
      <c r="E101" s="1">
        <f>'[1]Payroll'!$G$39</f>
        <v>18</v>
      </c>
      <c r="F101" s="2">
        <f>'[1]Payroll'!$H$39</f>
        <v>6.75</v>
      </c>
      <c r="G101" s="2">
        <f>'[1]Payroll'!$I$39</f>
        <v>607.5</v>
      </c>
      <c r="H101" s="2">
        <f>'[1]Payroll'!$J$39</f>
        <v>115.425</v>
      </c>
      <c r="I101" s="2">
        <f>'[1]Payroll'!$K$39</f>
        <v>47.08125</v>
      </c>
      <c r="J101" s="2">
        <f>'[1]Payroll'!$L$39</f>
        <v>36.449999999999996</v>
      </c>
      <c r="M101" s="3">
        <f>'[1]Payroll'!$O$39</f>
        <v>0.02</v>
      </c>
      <c r="N101" s="2">
        <f>'[1]Payroll'!$P$39</f>
        <v>12.15</v>
      </c>
      <c r="P101" s="2">
        <f>'[1]Payroll'!$R$39</f>
        <v>396.39375000000007</v>
      </c>
    </row>
    <row r="102" spans="2:16" ht="12.75" hidden="1" outlineLevel="1">
      <c r="B102" t="e">
        <f>VLOOKUP($A102,'[2]Payroll'!$C$7:$R$42,2)</f>
        <v>#N/A</v>
      </c>
      <c r="C102" t="e">
        <f>VLOOKUP($A102,'[2]Payroll'!$C$7:$R$42,3)</f>
        <v>#N/A</v>
      </c>
      <c r="D102" t="e">
        <f>VLOOKUP($A102,'[2]Payroll'!$C$7:$R$42,4)</f>
        <v>#N/A</v>
      </c>
      <c r="E102" s="1">
        <f>'[2]Payroll'!$G$39</f>
        <v>27</v>
      </c>
      <c r="F102" s="2">
        <f>'[2]Payroll'!$H$39</f>
        <v>7.5600000000000005</v>
      </c>
      <c r="G102" s="2">
        <f>'[2]Payroll'!$I$39</f>
        <v>1020.6</v>
      </c>
      <c r="H102" s="2">
        <f>'[2]Payroll'!$J$39</f>
        <v>193.91400000000002</v>
      </c>
      <c r="I102" s="2">
        <f>'[2]Payroll'!$K$39</f>
        <v>79.0965</v>
      </c>
      <c r="J102" s="2">
        <f>'[2]Payroll'!$L$39</f>
        <v>61.236</v>
      </c>
      <c r="M102" s="3">
        <f>'[2]Payroll'!$O$39</f>
        <v>0</v>
      </c>
      <c r="N102" s="2">
        <f>'[2]Payroll'!$P$39</f>
        <v>0</v>
      </c>
      <c r="P102" s="2">
        <f>'[2]Payroll'!$R$39</f>
        <v>681.3534999999999</v>
      </c>
    </row>
    <row r="103" spans="1:16" ht="12.75" collapsed="1">
      <c r="A103">
        <v>58945</v>
      </c>
      <c r="B103" t="str">
        <f>VLOOKUP($A103,'[2]Payroll'!$C$7:$R$42,2)</f>
        <v>Mrs.</v>
      </c>
      <c r="C103" t="str">
        <f>VLOOKUP($A103,'[2]Payroll'!$C$7:$R$42,3)</f>
        <v>Antonia</v>
      </c>
      <c r="D103" t="str">
        <f>VLOOKUP($A103,'[2]Payroll'!$C$7:$R$42,4)</f>
        <v>Whitney</v>
      </c>
      <c r="E103" s="1">
        <f aca="true" t="shared" si="31" ref="E103:J103">SUM(E101:E102)</f>
        <v>45</v>
      </c>
      <c r="F103" s="2">
        <f t="shared" si="31"/>
        <v>14.31</v>
      </c>
      <c r="G103" s="2">
        <f t="shared" si="31"/>
        <v>1628.1</v>
      </c>
      <c r="H103" s="2">
        <f t="shared" si="31"/>
        <v>309.339</v>
      </c>
      <c r="I103" s="2">
        <f t="shared" si="31"/>
        <v>126.17775</v>
      </c>
      <c r="J103" s="2">
        <f t="shared" si="31"/>
        <v>97.68599999999999</v>
      </c>
      <c r="M103" s="3">
        <f>SUM(M101:M102)</f>
        <v>0.02</v>
      </c>
      <c r="N103" s="2">
        <f>SUM(N101:N102)</f>
        <v>12.15</v>
      </c>
      <c r="P103" s="2">
        <f>SUM(P101:P102)</f>
        <v>1077.74725</v>
      </c>
    </row>
    <row r="104" spans="2:16" ht="12.75" hidden="1" outlineLevel="1">
      <c r="B104" t="e">
        <f>VLOOKUP($A104,'[2]Payroll'!$C$7:$R$42,2)</f>
        <v>#N/A</v>
      </c>
      <c r="C104" t="e">
        <f>VLOOKUP($A104,'[2]Payroll'!$C$7:$R$42,3)</f>
        <v>#N/A</v>
      </c>
      <c r="D104" t="e">
        <f>VLOOKUP($A104,'[2]Payroll'!$C$7:$R$42,4)</f>
        <v>#N/A</v>
      </c>
      <c r="E104" s="1">
        <f>'[1]Payroll'!$G$40</f>
        <v>36.5</v>
      </c>
      <c r="F104" s="2">
        <f>'[1]Payroll'!$H$40</f>
        <v>7.1</v>
      </c>
      <c r="G104" s="2">
        <f>'[1]Payroll'!$I$40</f>
        <v>1295.75</v>
      </c>
      <c r="H104" s="2">
        <f>'[1]Payroll'!$J$40</f>
        <v>246.1925</v>
      </c>
      <c r="I104" s="2">
        <f>'[1]Payroll'!$K$40</f>
        <v>100.420625</v>
      </c>
      <c r="J104" s="2">
        <f>'[1]Payroll'!$L$40</f>
        <v>77.74499999999999</v>
      </c>
      <c r="K104" s="2">
        <f>'[1]Payroll'!$M$40</f>
        <v>3.25</v>
      </c>
      <c r="M104" s="3">
        <f>'[1]Payroll'!$O$40</f>
        <v>0.04</v>
      </c>
      <c r="N104" s="2">
        <f>'[1]Payroll'!$P$40</f>
        <v>51.83</v>
      </c>
      <c r="P104" s="2">
        <f>'[1]Payroll'!$R$40</f>
        <v>816.311875</v>
      </c>
    </row>
    <row r="105" spans="2:16" ht="12.75" hidden="1" outlineLevel="1">
      <c r="B105" t="e">
        <f>VLOOKUP($A105,'[2]Payroll'!$C$7:$R$42,2)</f>
        <v>#N/A</v>
      </c>
      <c r="C105" t="e">
        <f>VLOOKUP($A105,'[2]Payroll'!$C$7:$R$42,3)</f>
        <v>#N/A</v>
      </c>
      <c r="D105" t="e">
        <f>VLOOKUP($A105,'[2]Payroll'!$C$7:$R$42,4)</f>
        <v>#N/A</v>
      </c>
      <c r="E105" s="1">
        <f>'[2]Payroll'!$G$40</f>
        <v>40</v>
      </c>
      <c r="F105" s="2">
        <f>'[2]Payroll'!$H$40</f>
        <v>6.615</v>
      </c>
      <c r="G105" s="2">
        <f>'[2]Payroll'!$I$40</f>
        <v>1323</v>
      </c>
      <c r="H105" s="2">
        <f>'[2]Payroll'!$J$40</f>
        <v>251.37</v>
      </c>
      <c r="I105" s="2">
        <f>'[2]Payroll'!$K$40</f>
        <v>102.5325</v>
      </c>
      <c r="J105" s="2">
        <f>'[2]Payroll'!$L$40</f>
        <v>79.38</v>
      </c>
      <c r="K105" s="2">
        <f>'[2]Payroll'!$M$40</f>
        <v>5.61</v>
      </c>
      <c r="M105" s="3">
        <f>'[2]Payroll'!$O$40</f>
        <v>0.028219844961240307</v>
      </c>
      <c r="N105" s="2">
        <f>'[2]Payroll'!$P$40</f>
        <v>37.33485488372093</v>
      </c>
      <c r="P105" s="2">
        <f>'[2]Payroll'!$R$40</f>
        <v>842.416645116279</v>
      </c>
    </row>
    <row r="106" spans="1:16" ht="12.75" collapsed="1">
      <c r="A106">
        <v>57445</v>
      </c>
      <c r="B106" t="str">
        <f>VLOOKUP($A106,'[2]Payroll'!$C$7:$R$42,2)</f>
        <v>Mr.</v>
      </c>
      <c r="C106" t="str">
        <f>VLOOKUP($A106,'[2]Payroll'!$C$7:$R$42,3)</f>
        <v>Shale</v>
      </c>
      <c r="D106" t="str">
        <f>VLOOKUP($A106,'[2]Payroll'!$C$7:$R$42,4)</f>
        <v>Wilson</v>
      </c>
      <c r="E106" s="1">
        <f aca="true" t="shared" si="32" ref="E106:K106">SUM(E104:E105)</f>
        <v>76.5</v>
      </c>
      <c r="F106" s="2">
        <f t="shared" si="32"/>
        <v>13.715</v>
      </c>
      <c r="G106" s="2">
        <f t="shared" si="32"/>
        <v>2618.75</v>
      </c>
      <c r="H106" s="2">
        <f t="shared" si="32"/>
        <v>497.5625</v>
      </c>
      <c r="I106" s="2">
        <f t="shared" si="32"/>
        <v>202.953125</v>
      </c>
      <c r="J106" s="2">
        <f t="shared" si="32"/>
        <v>157.125</v>
      </c>
      <c r="K106" s="2">
        <f t="shared" si="32"/>
        <v>8.86</v>
      </c>
      <c r="M106" s="3">
        <f>SUM(M104:M105)</f>
        <v>0.06821984496124031</v>
      </c>
      <c r="N106" s="2">
        <f>SUM(N104:N105)</f>
        <v>89.16485488372092</v>
      </c>
      <c r="P106" s="2">
        <f>SUM(P104:P105)</f>
        <v>1658.728520116279</v>
      </c>
    </row>
    <row r="107" spans="2:16" ht="12.75" hidden="1" outlineLevel="1">
      <c r="B107" t="e">
        <f>VLOOKUP($A107,'[2]Payroll'!$C$7:$R$42,2)</f>
        <v>#N/A</v>
      </c>
      <c r="C107" t="e">
        <f>VLOOKUP($A107,'[2]Payroll'!$C$7:$R$42,3)</f>
        <v>#N/A</v>
      </c>
      <c r="D107" t="e">
        <f>VLOOKUP($A107,'[2]Payroll'!$C$7:$R$42,4)</f>
        <v>#N/A</v>
      </c>
      <c r="E107" s="1">
        <f>'[1]Payroll'!$G$41</f>
        <v>40</v>
      </c>
      <c r="F107" s="2">
        <f>'[1]Payroll'!$H$41</f>
        <v>7.1</v>
      </c>
      <c r="G107" s="2">
        <f>'[1]Payroll'!$I$41</f>
        <v>1420</v>
      </c>
      <c r="H107" s="2">
        <f>'[1]Payroll'!$J$41</f>
        <v>269.8</v>
      </c>
      <c r="I107" s="2">
        <f>'[1]Payroll'!$K$41</f>
        <v>110.05</v>
      </c>
      <c r="J107" s="2">
        <f>'[1]Payroll'!$L$41</f>
        <v>85.2</v>
      </c>
      <c r="K107" s="2">
        <f>'[1]Payroll'!$M$41</f>
        <v>5</v>
      </c>
      <c r="N107" s="2">
        <f>'[1]Payroll'!$P$41</f>
        <v>0</v>
      </c>
      <c r="P107" s="2">
        <f>'[1]Payroll'!$R$41</f>
        <v>949.95</v>
      </c>
    </row>
    <row r="108" spans="2:16" ht="12.75" hidden="1" outlineLevel="1">
      <c r="B108" t="e">
        <f>VLOOKUP($A108,'[2]Payroll'!$C$7:$R$42,2)</f>
        <v>#N/A</v>
      </c>
      <c r="C108" t="e">
        <f>VLOOKUP($A108,'[2]Payroll'!$C$7:$R$42,3)</f>
        <v>#N/A</v>
      </c>
      <c r="D108" t="e">
        <f>VLOOKUP($A108,'[2]Payroll'!$C$7:$R$42,4)</f>
        <v>#N/A</v>
      </c>
      <c r="E108" s="1">
        <f>'[2]Payroll'!$G$41</f>
        <v>12</v>
      </c>
      <c r="F108" s="2">
        <f>'[2]Payroll'!$H$41</f>
        <v>7.538400000000001</v>
      </c>
      <c r="G108" s="2">
        <f>'[2]Payroll'!$I$41</f>
        <v>452.30400000000003</v>
      </c>
      <c r="H108" s="2">
        <f>'[2]Payroll'!$J$41</f>
        <v>85.93776000000001</v>
      </c>
      <c r="I108" s="2">
        <f>'[2]Payroll'!$K$41</f>
        <v>35.053560000000004</v>
      </c>
      <c r="J108" s="2">
        <f>'[2]Payroll'!$L$41</f>
        <v>27.13824</v>
      </c>
      <c r="K108" s="2">
        <f>'[2]Payroll'!$M$41</f>
        <v>3.25</v>
      </c>
      <c r="N108" s="2">
        <f>'[2]Payroll'!$P$41</f>
        <v>9.046080000000002</v>
      </c>
      <c r="P108" s="2">
        <f>'[2]Payroll'!$R$41</f>
        <v>291.87836</v>
      </c>
    </row>
    <row r="109" spans="1:16" ht="12.75" collapsed="1">
      <c r="A109">
        <v>36684</v>
      </c>
      <c r="B109" t="str">
        <f>VLOOKUP($A109,'[2]Payroll'!$C$7:$R$42,2)</f>
        <v>Mrs.</v>
      </c>
      <c r="C109" t="str">
        <f>VLOOKUP($A109,'[2]Payroll'!$C$7:$R$42,3)</f>
        <v>Shiree</v>
      </c>
      <c r="D109" t="str">
        <f>VLOOKUP($A109,'[2]Payroll'!$C$7:$R$42,4)</f>
        <v>Wilson</v>
      </c>
      <c r="E109" s="1">
        <f aca="true" t="shared" si="33" ref="E109:K109">SUM(E107:E108)</f>
        <v>52</v>
      </c>
      <c r="F109" s="2">
        <f t="shared" si="33"/>
        <v>14.6384</v>
      </c>
      <c r="G109" s="2">
        <f t="shared" si="33"/>
        <v>1872.304</v>
      </c>
      <c r="H109" s="2">
        <f t="shared" si="33"/>
        <v>355.73776000000004</v>
      </c>
      <c r="I109" s="2">
        <f t="shared" si="33"/>
        <v>145.10356000000002</v>
      </c>
      <c r="J109" s="2">
        <f t="shared" si="33"/>
        <v>112.33824</v>
      </c>
      <c r="K109" s="2">
        <f t="shared" si="33"/>
        <v>8.25</v>
      </c>
      <c r="N109" s="2">
        <f>SUM(N107:N108)</f>
        <v>9.046080000000002</v>
      </c>
      <c r="P109" s="2">
        <f>SUM(P107:P108)</f>
        <v>1241.82836</v>
      </c>
    </row>
    <row r="110" spans="2:16" ht="12.75" hidden="1" outlineLevel="1">
      <c r="B110" t="e">
        <f>VLOOKUP($A110,'[2]Payroll'!$C$7:$R$42,2)</f>
        <v>#N/A</v>
      </c>
      <c r="C110" t="e">
        <f>VLOOKUP($A110,'[2]Payroll'!$C$7:$R$42,3)</f>
        <v>#N/A</v>
      </c>
      <c r="D110" t="e">
        <f>VLOOKUP($A110,'[2]Payroll'!$C$7:$R$42,4)</f>
        <v>#N/A</v>
      </c>
      <c r="E110" s="1">
        <f>'[1]Payroll'!$G$42</f>
        <v>30</v>
      </c>
      <c r="F110" s="2">
        <f>'[1]Payroll'!$H$42</f>
        <v>6.5</v>
      </c>
      <c r="G110" s="2">
        <f>'[1]Payroll'!$I$42</f>
        <v>975</v>
      </c>
      <c r="H110" s="2">
        <f>'[1]Payroll'!$J$42</f>
        <v>185.25</v>
      </c>
      <c r="I110" s="2">
        <f>'[1]Payroll'!$K$42</f>
        <v>75.5625</v>
      </c>
      <c r="J110" s="2">
        <f>'[1]Payroll'!$L$42</f>
        <v>58.5</v>
      </c>
      <c r="K110" s="2">
        <f>'[1]Payroll'!$M$42</f>
        <v>3.25</v>
      </c>
      <c r="M110" s="3">
        <f>'[1]Payroll'!$O$42</f>
        <v>0.04</v>
      </c>
      <c r="N110" s="2">
        <f>'[1]Payroll'!$P$42</f>
        <v>39</v>
      </c>
      <c r="P110" s="2">
        <f>'[1]Payroll'!$R$42</f>
        <v>613.4375</v>
      </c>
    </row>
    <row r="111" spans="2:16" ht="12.75" hidden="1" outlineLevel="1">
      <c r="B111" t="e">
        <f>VLOOKUP($A111,'[2]Payroll'!$C$7:$R$42,2)</f>
        <v>#N/A</v>
      </c>
      <c r="C111" t="e">
        <f>VLOOKUP($A111,'[2]Payroll'!$C$7:$R$42,3)</f>
        <v>#N/A</v>
      </c>
      <c r="D111" t="e">
        <f>VLOOKUP($A111,'[2]Payroll'!$C$7:$R$42,4)</f>
        <v>#N/A</v>
      </c>
      <c r="E111" s="1">
        <f>'[2]Payroll'!$G$42</f>
        <v>28</v>
      </c>
      <c r="F111" s="2">
        <f>'[2]Payroll'!$H$42</f>
        <v>7.5600000000000005</v>
      </c>
      <c r="G111" s="2">
        <f>'[2]Payroll'!$I$42</f>
        <v>1058.4</v>
      </c>
      <c r="H111" s="2">
        <f>'[2]Payroll'!$J$42</f>
        <v>201.09600000000003</v>
      </c>
      <c r="I111" s="2">
        <f>'[2]Payroll'!$K$42</f>
        <v>82.02600000000001</v>
      </c>
      <c r="J111" s="2">
        <f>'[2]Payroll'!$L$42</f>
        <v>63.504000000000005</v>
      </c>
      <c r="K111" s="2">
        <f>'[2]Payroll'!$M$42</f>
        <v>3.25</v>
      </c>
      <c r="M111" s="3">
        <f>'[2]Payroll'!$O$42</f>
        <v>0.04</v>
      </c>
      <c r="N111" s="2">
        <f>'[2]Payroll'!$P$42</f>
        <v>42.336000000000006</v>
      </c>
      <c r="P111" s="2">
        <f>'[2]Payroll'!$R$42</f>
        <v>666.188</v>
      </c>
    </row>
    <row r="112" spans="1:16" ht="12.75" collapsed="1">
      <c r="A112">
        <v>55412</v>
      </c>
      <c r="B112" t="str">
        <f>VLOOKUP($A112,'[2]Payroll'!$C$7:$R$42,2)</f>
        <v>Mrs.</v>
      </c>
      <c r="C112" t="str">
        <f>VLOOKUP($A112,'[2]Payroll'!$C$7:$R$42,3)</f>
        <v>Su</v>
      </c>
      <c r="D112" t="str">
        <f>VLOOKUP($A112,'[2]Payroll'!$C$7:$R$42,4)</f>
        <v>Yamaguchi</v>
      </c>
      <c r="E112" s="1">
        <f aca="true" t="shared" si="34" ref="E112:K112">SUM(E110:E111)</f>
        <v>58</v>
      </c>
      <c r="F112" s="2">
        <f t="shared" si="34"/>
        <v>14.06</v>
      </c>
      <c r="G112" s="2">
        <f t="shared" si="34"/>
        <v>2033.4</v>
      </c>
      <c r="H112" s="2">
        <f t="shared" si="34"/>
        <v>386.346</v>
      </c>
      <c r="I112" s="2">
        <f t="shared" si="34"/>
        <v>157.5885</v>
      </c>
      <c r="J112" s="2">
        <f t="shared" si="34"/>
        <v>122.004</v>
      </c>
      <c r="K112" s="2">
        <f t="shared" si="34"/>
        <v>6.5</v>
      </c>
      <c r="M112" s="3">
        <f>SUM(M110:M111)</f>
        <v>0.08</v>
      </c>
      <c r="N112" s="2">
        <f>SUM(N110:N111)</f>
        <v>81.33600000000001</v>
      </c>
      <c r="P112" s="2">
        <f>SUM(P110:P111)</f>
        <v>1279.6255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BU12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9.28125" style="0" bestFit="1" customWidth="1"/>
    <col min="2" max="2" width="11.7109375" style="0" bestFit="1" customWidth="1"/>
    <col min="3" max="3" width="12.00390625" style="0" bestFit="1" customWidth="1"/>
    <col min="4" max="4" width="10.7109375" style="0" customWidth="1"/>
    <col min="5" max="5" width="12.28125" style="0" bestFit="1" customWidth="1"/>
    <col min="6" max="6" width="12.00390625" style="0" customWidth="1"/>
    <col min="7" max="7" width="12.00390625" style="0" bestFit="1" customWidth="1"/>
    <col min="8" max="8" width="12.00390625" style="0" customWidth="1"/>
    <col min="9" max="9" width="12.00390625" style="0" bestFit="1" customWidth="1"/>
    <col min="10" max="10" width="12.00390625" style="0" customWidth="1"/>
    <col min="11" max="11" width="12.00390625" style="0" bestFit="1" customWidth="1"/>
    <col min="12" max="12" width="12.00390625" style="0" customWidth="1"/>
    <col min="13" max="13" width="12.00390625" style="0" bestFit="1" customWidth="1"/>
    <col min="14" max="14" width="12.00390625" style="0" customWidth="1"/>
    <col min="15" max="15" width="12.00390625" style="0" bestFit="1" customWidth="1"/>
    <col min="16" max="16" width="12.00390625" style="0" customWidth="1"/>
    <col min="17" max="17" width="12.00390625" style="0" bestFit="1" customWidth="1"/>
    <col min="18" max="18" width="11.00390625" style="0" customWidth="1"/>
    <col min="19" max="19" width="11.00390625" style="0" bestFit="1" customWidth="1"/>
    <col min="20" max="20" width="9.7109375" style="0" bestFit="1" customWidth="1"/>
    <col min="21" max="21" width="12.00390625" style="0" bestFit="1" customWidth="1"/>
    <col min="22" max="22" width="12.7109375" style="0" bestFit="1" customWidth="1"/>
    <col min="23" max="23" width="12.00390625" style="0" customWidth="1"/>
    <col min="24" max="24" width="12.00390625" style="0" bestFit="1" customWidth="1"/>
    <col min="25" max="25" width="12.00390625" style="0" customWidth="1"/>
    <col min="26" max="26" width="12.00390625" style="0" bestFit="1" customWidth="1"/>
    <col min="27" max="27" width="12.00390625" style="0" customWidth="1"/>
    <col min="28" max="30" width="12.00390625" style="0" bestFit="1" customWidth="1"/>
    <col min="31" max="31" width="11.00390625" style="0" customWidth="1"/>
    <col min="32" max="32" width="11.00390625" style="0" bestFit="1" customWidth="1"/>
    <col min="33" max="33" width="12.00390625" style="0" customWidth="1"/>
    <col min="34" max="34" width="12.00390625" style="0" bestFit="1" customWidth="1"/>
    <col min="35" max="35" width="12.00390625" style="0" customWidth="1"/>
    <col min="36" max="36" width="12.00390625" style="0" bestFit="1" customWidth="1"/>
    <col min="37" max="37" width="10.00390625" style="0" customWidth="1"/>
    <col min="38" max="38" width="11.7109375" style="0" bestFit="1" customWidth="1"/>
    <col min="39" max="39" width="12.00390625" style="0" customWidth="1"/>
    <col min="40" max="40" width="12.00390625" style="0" bestFit="1" customWidth="1"/>
    <col min="41" max="41" width="12.00390625" style="0" customWidth="1"/>
    <col min="42" max="43" width="12.00390625" style="0" bestFit="1" customWidth="1"/>
    <col min="44" max="44" width="12.00390625" style="0" customWidth="1"/>
    <col min="45" max="45" width="12.00390625" style="0" bestFit="1" customWidth="1"/>
    <col min="46" max="46" width="12.00390625" style="0" customWidth="1"/>
    <col min="47" max="47" width="12.00390625" style="0" bestFit="1" customWidth="1"/>
    <col min="48" max="48" width="12.00390625" style="0" customWidth="1"/>
    <col min="49" max="49" width="14.8515625" style="0" bestFit="1" customWidth="1"/>
    <col min="50" max="50" width="10.00390625" style="0" customWidth="1"/>
    <col min="51" max="51" width="10.00390625" style="0" bestFit="1" customWidth="1"/>
    <col min="52" max="54" width="12.00390625" style="0" bestFit="1" customWidth="1"/>
    <col min="55" max="55" width="14.140625" style="0" bestFit="1" customWidth="1"/>
    <col min="56" max="56" width="12.00390625" style="0" customWidth="1"/>
    <col min="57" max="57" width="13.28125" style="0" bestFit="1" customWidth="1"/>
    <col min="58" max="58" width="9.00390625" style="0" customWidth="1"/>
    <col min="59" max="59" width="9.8515625" style="0" bestFit="1" customWidth="1"/>
    <col min="60" max="61" width="12.00390625" style="0" bestFit="1" customWidth="1"/>
    <col min="62" max="62" width="11.00390625" style="0" customWidth="1"/>
    <col min="63" max="63" width="12.140625" style="0" bestFit="1" customWidth="1"/>
    <col min="64" max="64" width="12.00390625" style="0" customWidth="1"/>
    <col min="65" max="66" width="12.00390625" style="0" bestFit="1" customWidth="1"/>
    <col min="67" max="67" width="10.140625" style="0" customWidth="1"/>
    <col min="68" max="68" width="14.57421875" style="0" bestFit="1" customWidth="1"/>
    <col min="69" max="69" width="12.00390625" style="0" customWidth="1"/>
    <col min="70" max="70" width="12.00390625" style="0" bestFit="1" customWidth="1"/>
    <col min="71" max="71" width="12.00390625" style="0" customWidth="1"/>
    <col min="72" max="74" width="12.00390625" style="0" bestFit="1" customWidth="1"/>
  </cols>
  <sheetData>
    <row r="3" spans="1:73" ht="12.75">
      <c r="A3" s="4"/>
      <c r="B3" s="8" t="s">
        <v>2</v>
      </c>
      <c r="C3" s="11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6"/>
    </row>
    <row r="4" spans="1:73" ht="12.75">
      <c r="A4" s="7"/>
      <c r="B4" s="4" t="s">
        <v>52</v>
      </c>
      <c r="C4" s="4" t="s">
        <v>53</v>
      </c>
      <c r="D4" s="4" t="s">
        <v>54</v>
      </c>
      <c r="E4" s="4" t="s">
        <v>55</v>
      </c>
      <c r="F4" s="4" t="s">
        <v>56</v>
      </c>
      <c r="G4" s="4" t="s">
        <v>57</v>
      </c>
      <c r="H4" s="4" t="s">
        <v>58</v>
      </c>
      <c r="I4" s="4" t="s">
        <v>59</v>
      </c>
      <c r="J4" s="4" t="s">
        <v>60</v>
      </c>
      <c r="K4" s="4" t="s">
        <v>61</v>
      </c>
      <c r="L4" s="4" t="s">
        <v>62</v>
      </c>
      <c r="M4" s="4" t="s">
        <v>63</v>
      </c>
      <c r="N4" s="4" t="s">
        <v>64</v>
      </c>
      <c r="O4" s="4" t="s">
        <v>65</v>
      </c>
      <c r="P4" s="4" t="s">
        <v>66</v>
      </c>
      <c r="Q4" s="4" t="s">
        <v>67</v>
      </c>
      <c r="R4" s="4" t="s">
        <v>68</v>
      </c>
      <c r="S4" s="5"/>
      <c r="T4" s="4" t="s">
        <v>69</v>
      </c>
      <c r="U4" s="4" t="s">
        <v>70</v>
      </c>
      <c r="V4" s="4" t="s">
        <v>71</v>
      </c>
      <c r="W4" s="4" t="s">
        <v>72</v>
      </c>
      <c r="X4" s="4" t="s">
        <v>73</v>
      </c>
      <c r="Y4" s="4" t="s">
        <v>74</v>
      </c>
      <c r="Z4" s="4" t="s">
        <v>75</v>
      </c>
      <c r="AA4" s="4" t="s">
        <v>76</v>
      </c>
      <c r="AB4" s="4" t="s">
        <v>77</v>
      </c>
      <c r="AC4" s="4" t="s">
        <v>78</v>
      </c>
      <c r="AD4" s="4" t="s">
        <v>79</v>
      </c>
      <c r="AE4" s="4" t="s">
        <v>80</v>
      </c>
      <c r="AF4" s="4" t="s">
        <v>81</v>
      </c>
      <c r="AG4" s="4" t="s">
        <v>82</v>
      </c>
      <c r="AH4" s="4" t="s">
        <v>83</v>
      </c>
      <c r="AI4" s="4" t="s">
        <v>84</v>
      </c>
      <c r="AJ4" s="4" t="s">
        <v>85</v>
      </c>
      <c r="AK4" s="4" t="s">
        <v>86</v>
      </c>
      <c r="AL4" s="4" t="s">
        <v>87</v>
      </c>
      <c r="AM4" s="4" t="s">
        <v>88</v>
      </c>
      <c r="AN4" s="4" t="s">
        <v>89</v>
      </c>
      <c r="AO4" s="4" t="s">
        <v>90</v>
      </c>
      <c r="AP4" s="5"/>
      <c r="AQ4" s="4" t="s">
        <v>91</v>
      </c>
      <c r="AR4" s="4" t="s">
        <v>92</v>
      </c>
      <c r="AS4" s="4" t="s">
        <v>93</v>
      </c>
      <c r="AT4" s="4" t="s">
        <v>94</v>
      </c>
      <c r="AU4" s="4" t="s">
        <v>95</v>
      </c>
      <c r="AV4" s="4" t="s">
        <v>96</v>
      </c>
      <c r="AW4" s="4" t="s">
        <v>97</v>
      </c>
      <c r="AX4" s="4" t="s">
        <v>98</v>
      </c>
      <c r="AY4" s="4" t="s">
        <v>99</v>
      </c>
      <c r="AZ4" s="4" t="s">
        <v>100</v>
      </c>
      <c r="BA4" s="4" t="s">
        <v>101</v>
      </c>
      <c r="BB4" s="4" t="s">
        <v>102</v>
      </c>
      <c r="BC4" s="4" t="s">
        <v>103</v>
      </c>
      <c r="BD4" s="4" t="s">
        <v>104</v>
      </c>
      <c r="BE4" s="4" t="s">
        <v>105</v>
      </c>
      <c r="BF4" s="4" t="s">
        <v>106</v>
      </c>
      <c r="BG4" s="4" t="s">
        <v>107</v>
      </c>
      <c r="BH4" s="4" t="s">
        <v>108</v>
      </c>
      <c r="BI4" s="4" t="s">
        <v>109</v>
      </c>
      <c r="BJ4" s="4" t="s">
        <v>110</v>
      </c>
      <c r="BK4" s="4" t="s">
        <v>111</v>
      </c>
      <c r="BL4" s="4" t="s">
        <v>112</v>
      </c>
      <c r="BM4" s="5"/>
      <c r="BN4" s="4" t="s">
        <v>113</v>
      </c>
      <c r="BO4" s="4" t="s">
        <v>114</v>
      </c>
      <c r="BP4" s="4" t="s">
        <v>115</v>
      </c>
      <c r="BQ4" s="4" t="s">
        <v>49</v>
      </c>
      <c r="BR4" s="4" t="s">
        <v>116</v>
      </c>
      <c r="BS4" s="4" t="s">
        <v>50</v>
      </c>
      <c r="BT4" s="4" t="s">
        <v>117</v>
      </c>
      <c r="BU4" s="10" t="s">
        <v>51</v>
      </c>
    </row>
    <row r="5" spans="1:73" ht="12.75">
      <c r="A5" s="8" t="s">
        <v>119</v>
      </c>
      <c r="B5" s="4" t="s">
        <v>19</v>
      </c>
      <c r="C5" s="7"/>
      <c r="D5" s="4" t="s">
        <v>15</v>
      </c>
      <c r="E5" s="7"/>
      <c r="F5" s="4" t="s">
        <v>39</v>
      </c>
      <c r="G5" s="7"/>
      <c r="H5" s="4" t="s">
        <v>25</v>
      </c>
      <c r="I5" s="7"/>
      <c r="J5" s="4" t="s">
        <v>20</v>
      </c>
      <c r="K5" s="7"/>
      <c r="L5" s="4" t="s">
        <v>23</v>
      </c>
      <c r="M5" s="7"/>
      <c r="N5" s="4" t="s">
        <v>37</v>
      </c>
      <c r="O5" s="7"/>
      <c r="P5" s="4" t="s">
        <v>31</v>
      </c>
      <c r="Q5" s="7"/>
      <c r="R5" s="4" t="s">
        <v>26</v>
      </c>
      <c r="S5" s="9" t="s">
        <v>30</v>
      </c>
      <c r="T5" s="7"/>
      <c r="U5" s="4" t="s">
        <v>33</v>
      </c>
      <c r="V5" s="7"/>
      <c r="W5" s="4" t="s">
        <v>35</v>
      </c>
      <c r="X5" s="7"/>
      <c r="Y5" s="4" t="s">
        <v>24</v>
      </c>
      <c r="Z5" s="7"/>
      <c r="AA5" s="4" t="s">
        <v>47</v>
      </c>
      <c r="AB5" s="7"/>
      <c r="AC5" s="4" t="s">
        <v>45</v>
      </c>
      <c r="AD5" s="7"/>
      <c r="AE5" s="4" t="s">
        <v>48</v>
      </c>
      <c r="AF5" s="7"/>
      <c r="AG5" s="4" t="s">
        <v>41</v>
      </c>
      <c r="AH5" s="7"/>
      <c r="AI5" s="4" t="s">
        <v>38</v>
      </c>
      <c r="AJ5" s="7"/>
      <c r="AK5" s="4" t="s">
        <v>36</v>
      </c>
      <c r="AL5" s="7"/>
      <c r="AM5" s="4" t="s">
        <v>32</v>
      </c>
      <c r="AN5" s="7"/>
      <c r="AO5" s="4" t="s">
        <v>32</v>
      </c>
      <c r="AP5" s="9" t="s">
        <v>44</v>
      </c>
      <c r="AQ5" s="7"/>
      <c r="AR5" s="4" t="s">
        <v>21</v>
      </c>
      <c r="AS5" s="7"/>
      <c r="AT5" s="4" t="s">
        <v>28</v>
      </c>
      <c r="AU5" s="7"/>
      <c r="AV5" s="4" t="s">
        <v>16</v>
      </c>
      <c r="AW5" s="7"/>
      <c r="AX5" s="4" t="s">
        <v>34</v>
      </c>
      <c r="AY5" s="7"/>
      <c r="AZ5" s="4" t="s">
        <v>29</v>
      </c>
      <c r="BA5" s="7"/>
      <c r="BB5" s="4" t="s">
        <v>17</v>
      </c>
      <c r="BC5" s="7"/>
      <c r="BD5" s="4" t="s">
        <v>46</v>
      </c>
      <c r="BE5" s="7"/>
      <c r="BF5" s="4" t="s">
        <v>27</v>
      </c>
      <c r="BG5" s="7"/>
      <c r="BH5" s="4" t="s">
        <v>22</v>
      </c>
      <c r="BI5" s="7"/>
      <c r="BJ5" s="4" t="s">
        <v>18</v>
      </c>
      <c r="BK5" s="7"/>
      <c r="BL5" s="4" t="s">
        <v>40</v>
      </c>
      <c r="BM5" s="9" t="s">
        <v>42</v>
      </c>
      <c r="BN5" s="7"/>
      <c r="BO5" s="4" t="s">
        <v>43</v>
      </c>
      <c r="BP5" s="7"/>
      <c r="BQ5" s="4" t="s">
        <v>49</v>
      </c>
      <c r="BR5" s="7"/>
      <c r="BS5" s="4" t="s">
        <v>50</v>
      </c>
      <c r="BT5" s="7"/>
      <c r="BU5" s="12"/>
    </row>
    <row r="6" spans="1:73" ht="12.75">
      <c r="A6" s="4" t="s">
        <v>118</v>
      </c>
      <c r="B6" s="13">
        <v>32</v>
      </c>
      <c r="C6" s="13">
        <v>32</v>
      </c>
      <c r="D6" s="13">
        <v>62</v>
      </c>
      <c r="E6" s="13">
        <v>62</v>
      </c>
      <c r="F6" s="13">
        <v>78.5</v>
      </c>
      <c r="G6" s="13">
        <v>78.5</v>
      </c>
      <c r="H6" s="13">
        <v>58</v>
      </c>
      <c r="I6" s="13">
        <v>58</v>
      </c>
      <c r="J6" s="13">
        <v>80</v>
      </c>
      <c r="K6" s="13">
        <v>80</v>
      </c>
      <c r="L6" s="13">
        <v>80</v>
      </c>
      <c r="M6" s="13">
        <v>80</v>
      </c>
      <c r="N6" s="13">
        <v>64.5</v>
      </c>
      <c r="O6" s="13">
        <v>64.5</v>
      </c>
      <c r="P6" s="13">
        <v>32.5</v>
      </c>
      <c r="Q6" s="13">
        <v>32.5</v>
      </c>
      <c r="R6" s="13">
        <v>31</v>
      </c>
      <c r="S6" s="14">
        <v>70</v>
      </c>
      <c r="T6" s="13">
        <v>101</v>
      </c>
      <c r="U6" s="13">
        <v>50.5</v>
      </c>
      <c r="V6" s="13">
        <v>50.5</v>
      </c>
      <c r="W6" s="13">
        <v>58</v>
      </c>
      <c r="X6" s="13">
        <v>58</v>
      </c>
      <c r="Y6" s="13">
        <v>53.5</v>
      </c>
      <c r="Z6" s="13">
        <v>53.5</v>
      </c>
      <c r="AA6" s="13">
        <v>32.5</v>
      </c>
      <c r="AB6" s="13">
        <v>32.5</v>
      </c>
      <c r="AC6" s="13">
        <v>62.5</v>
      </c>
      <c r="AD6" s="13">
        <v>62.5</v>
      </c>
      <c r="AE6" s="13">
        <v>71.5</v>
      </c>
      <c r="AF6" s="13">
        <v>71.5</v>
      </c>
      <c r="AG6" s="13">
        <v>68</v>
      </c>
      <c r="AH6" s="13">
        <v>68</v>
      </c>
      <c r="AI6" s="13">
        <v>80</v>
      </c>
      <c r="AJ6" s="13">
        <v>80</v>
      </c>
      <c r="AK6" s="13">
        <v>48</v>
      </c>
      <c r="AL6" s="13">
        <v>48</v>
      </c>
      <c r="AM6" s="13">
        <v>72.75</v>
      </c>
      <c r="AN6" s="13">
        <v>72.75</v>
      </c>
      <c r="AO6" s="13">
        <v>50</v>
      </c>
      <c r="AP6" s="14">
        <v>52.5</v>
      </c>
      <c r="AQ6" s="13">
        <v>102.5</v>
      </c>
      <c r="AR6" s="13">
        <v>52</v>
      </c>
      <c r="AS6" s="13">
        <v>52</v>
      </c>
      <c r="AT6" s="13">
        <v>60</v>
      </c>
      <c r="AU6" s="13">
        <v>60</v>
      </c>
      <c r="AV6" s="13">
        <v>60.5</v>
      </c>
      <c r="AW6" s="13">
        <v>60.5</v>
      </c>
      <c r="AX6" s="13">
        <v>37</v>
      </c>
      <c r="AY6" s="13">
        <v>37</v>
      </c>
      <c r="AZ6" s="13">
        <v>38.5</v>
      </c>
      <c r="BA6" s="13">
        <v>38.5</v>
      </c>
      <c r="BB6" s="13">
        <v>70</v>
      </c>
      <c r="BC6" s="13">
        <v>70</v>
      </c>
      <c r="BD6" s="13">
        <v>63.5</v>
      </c>
      <c r="BE6" s="13">
        <v>63.5</v>
      </c>
      <c r="BF6" s="13">
        <v>44</v>
      </c>
      <c r="BG6" s="13">
        <v>44</v>
      </c>
      <c r="BH6" s="13">
        <v>65.25</v>
      </c>
      <c r="BI6" s="13">
        <v>65.25</v>
      </c>
      <c r="BJ6" s="13">
        <v>45</v>
      </c>
      <c r="BK6" s="13">
        <v>45</v>
      </c>
      <c r="BL6" s="13">
        <v>76.5</v>
      </c>
      <c r="BM6" s="14">
        <v>52</v>
      </c>
      <c r="BN6" s="13">
        <v>128.5</v>
      </c>
      <c r="BO6" s="13">
        <v>58</v>
      </c>
      <c r="BP6" s="13">
        <v>58</v>
      </c>
      <c r="BQ6" s="13">
        <v>1930.5</v>
      </c>
      <c r="BR6" s="13">
        <v>1930.5</v>
      </c>
      <c r="BS6" s="13">
        <v>80</v>
      </c>
      <c r="BT6" s="13">
        <v>80</v>
      </c>
      <c r="BU6" s="15">
        <v>4021</v>
      </c>
    </row>
    <row r="7" spans="1:73" ht="12.75">
      <c r="A7" s="17" t="s">
        <v>120</v>
      </c>
      <c r="B7" s="18">
        <v>1108.25</v>
      </c>
      <c r="C7" s="18">
        <v>1108.25</v>
      </c>
      <c r="D7" s="18">
        <v>2226</v>
      </c>
      <c r="E7" s="18">
        <v>2226</v>
      </c>
      <c r="F7" s="18">
        <v>2648.555</v>
      </c>
      <c r="G7" s="18">
        <v>2648.555</v>
      </c>
      <c r="H7" s="18">
        <v>2208.3</v>
      </c>
      <c r="I7" s="18">
        <v>2208.3</v>
      </c>
      <c r="J7" s="18">
        <v>2676</v>
      </c>
      <c r="K7" s="18">
        <v>2676</v>
      </c>
      <c r="L7" s="18">
        <v>3334.5</v>
      </c>
      <c r="M7" s="18">
        <v>3334.5</v>
      </c>
      <c r="N7" s="18">
        <v>2131.575</v>
      </c>
      <c r="O7" s="18">
        <v>2131.575</v>
      </c>
      <c r="P7" s="18">
        <v>1175.475</v>
      </c>
      <c r="Q7" s="18">
        <v>1175.475</v>
      </c>
      <c r="R7" s="18">
        <v>1099.7</v>
      </c>
      <c r="S7" s="2">
        <v>2502.3</v>
      </c>
      <c r="T7" s="18">
        <v>3602</v>
      </c>
      <c r="U7" s="18">
        <v>1762.3110000000001</v>
      </c>
      <c r="V7" s="18">
        <v>1762.3110000000001</v>
      </c>
      <c r="W7" s="18">
        <v>1714.12</v>
      </c>
      <c r="X7" s="18">
        <v>1714.12</v>
      </c>
      <c r="Y7" s="18">
        <v>2205.099</v>
      </c>
      <c r="Z7" s="18">
        <v>2205.099</v>
      </c>
      <c r="AA7" s="18">
        <v>1209.375</v>
      </c>
      <c r="AB7" s="18">
        <v>1209.375</v>
      </c>
      <c r="AC7" s="18">
        <v>2786.31</v>
      </c>
      <c r="AD7" s="18">
        <v>2786.31</v>
      </c>
      <c r="AE7" s="18">
        <v>2590.7</v>
      </c>
      <c r="AF7" s="18">
        <v>2590.7</v>
      </c>
      <c r="AG7" s="18">
        <v>2338</v>
      </c>
      <c r="AH7" s="18">
        <v>2338</v>
      </c>
      <c r="AI7" s="18">
        <v>3079.6</v>
      </c>
      <c r="AJ7" s="18">
        <v>3079.6</v>
      </c>
      <c r="AK7" s="18">
        <v>1472.1</v>
      </c>
      <c r="AL7" s="18">
        <v>1472.1</v>
      </c>
      <c r="AM7" s="18">
        <v>2842.0525000000002</v>
      </c>
      <c r="AN7" s="18">
        <v>2842.0525000000002</v>
      </c>
      <c r="AO7" s="18">
        <v>1699.95</v>
      </c>
      <c r="AP7" s="2">
        <v>1908.875</v>
      </c>
      <c r="AQ7" s="18">
        <v>3608.825</v>
      </c>
      <c r="AR7" s="18">
        <v>1933.5</v>
      </c>
      <c r="AS7" s="18">
        <v>1933.5</v>
      </c>
      <c r="AT7" s="18">
        <v>2148.5</v>
      </c>
      <c r="AU7" s="18">
        <v>2148.5</v>
      </c>
      <c r="AV7" s="18">
        <v>2006.9</v>
      </c>
      <c r="AW7" s="18">
        <v>2006.9</v>
      </c>
      <c r="AX7" s="18">
        <v>1302.98</v>
      </c>
      <c r="AY7" s="18">
        <v>1302.98</v>
      </c>
      <c r="AZ7" s="18">
        <v>1232.045</v>
      </c>
      <c r="BA7" s="18">
        <v>1232.045</v>
      </c>
      <c r="BB7" s="18">
        <v>3229</v>
      </c>
      <c r="BC7" s="18">
        <v>3229</v>
      </c>
      <c r="BD7" s="18">
        <v>2344.41</v>
      </c>
      <c r="BE7" s="18">
        <v>2344.41</v>
      </c>
      <c r="BF7" s="18">
        <v>1533.6</v>
      </c>
      <c r="BG7" s="18">
        <v>1533.6</v>
      </c>
      <c r="BH7" s="18">
        <v>2238.21875</v>
      </c>
      <c r="BI7" s="18">
        <v>2238.21875</v>
      </c>
      <c r="BJ7" s="18">
        <v>1628.1</v>
      </c>
      <c r="BK7" s="18">
        <v>1628.1</v>
      </c>
      <c r="BL7" s="18">
        <v>2618.75</v>
      </c>
      <c r="BM7" s="2">
        <v>1872.304</v>
      </c>
      <c r="BN7" s="18">
        <v>4491.054</v>
      </c>
      <c r="BO7" s="18">
        <v>2033.4</v>
      </c>
      <c r="BP7" s="18">
        <v>2033.4</v>
      </c>
      <c r="BQ7" s="18">
        <v>70164.85525</v>
      </c>
      <c r="BR7" s="18">
        <v>70164.85525</v>
      </c>
      <c r="BS7" s="18">
        <v>2676</v>
      </c>
      <c r="BT7" s="18">
        <v>2676</v>
      </c>
      <c r="BU7" s="19">
        <v>145681.7105</v>
      </c>
    </row>
    <row r="8" spans="1:73" ht="12.75">
      <c r="A8" s="17" t="s">
        <v>121</v>
      </c>
      <c r="B8" s="18">
        <v>210.5675</v>
      </c>
      <c r="C8" s="18">
        <v>210.5675</v>
      </c>
      <c r="D8" s="18">
        <v>422.94</v>
      </c>
      <c r="E8" s="18">
        <v>422.94</v>
      </c>
      <c r="F8" s="18">
        <v>503.22544999999997</v>
      </c>
      <c r="G8" s="18">
        <v>503.22544999999997</v>
      </c>
      <c r="H8" s="18">
        <v>419.577</v>
      </c>
      <c r="I8" s="18">
        <v>419.577</v>
      </c>
      <c r="J8" s="18">
        <v>508.44</v>
      </c>
      <c r="K8" s="18">
        <v>508.44</v>
      </c>
      <c r="L8" s="18">
        <v>633.555</v>
      </c>
      <c r="M8" s="18">
        <v>633.555</v>
      </c>
      <c r="N8" s="18">
        <v>404.99925</v>
      </c>
      <c r="O8" s="18">
        <v>404.99925</v>
      </c>
      <c r="P8" s="18">
        <v>223.34025000000003</v>
      </c>
      <c r="Q8" s="18">
        <v>223.34025000000003</v>
      </c>
      <c r="R8" s="18">
        <v>208.943</v>
      </c>
      <c r="S8" s="2">
        <v>475.437</v>
      </c>
      <c r="T8" s="18">
        <v>684.38</v>
      </c>
      <c r="U8" s="18">
        <v>334.83909</v>
      </c>
      <c r="V8" s="18">
        <v>334.83909</v>
      </c>
      <c r="W8" s="18">
        <v>325.68280000000004</v>
      </c>
      <c r="X8" s="18">
        <v>325.68280000000004</v>
      </c>
      <c r="Y8" s="18">
        <v>418.96880999999996</v>
      </c>
      <c r="Z8" s="18">
        <v>418.96880999999996</v>
      </c>
      <c r="AA8" s="18">
        <v>229.78125</v>
      </c>
      <c r="AB8" s="18">
        <v>229.78125</v>
      </c>
      <c r="AC8" s="18">
        <v>529.3988999999999</v>
      </c>
      <c r="AD8" s="18">
        <v>529.3988999999999</v>
      </c>
      <c r="AE8" s="18">
        <v>492.233</v>
      </c>
      <c r="AF8" s="18">
        <v>492.233</v>
      </c>
      <c r="AG8" s="18">
        <v>444.22</v>
      </c>
      <c r="AH8" s="18">
        <v>444.22</v>
      </c>
      <c r="AI8" s="18">
        <v>585.124</v>
      </c>
      <c r="AJ8" s="18">
        <v>585.124</v>
      </c>
      <c r="AK8" s="18">
        <v>279.69899999999996</v>
      </c>
      <c r="AL8" s="18">
        <v>279.69899999999996</v>
      </c>
      <c r="AM8" s="18">
        <v>539.9899750000001</v>
      </c>
      <c r="AN8" s="18">
        <v>539.9899750000001</v>
      </c>
      <c r="AO8" s="18">
        <v>322.9905</v>
      </c>
      <c r="AP8" s="2">
        <v>362.68625</v>
      </c>
      <c r="AQ8" s="18">
        <v>685.67675</v>
      </c>
      <c r="AR8" s="18">
        <v>367.365</v>
      </c>
      <c r="AS8" s="18">
        <v>367.365</v>
      </c>
      <c r="AT8" s="18">
        <v>408.215</v>
      </c>
      <c r="AU8" s="18">
        <v>408.215</v>
      </c>
      <c r="AV8" s="18">
        <v>381.31100000000004</v>
      </c>
      <c r="AW8" s="18">
        <v>381.31100000000004</v>
      </c>
      <c r="AX8" s="18">
        <v>247.5662</v>
      </c>
      <c r="AY8" s="18">
        <v>247.5662</v>
      </c>
      <c r="AZ8" s="18">
        <v>234.08854999999997</v>
      </c>
      <c r="BA8" s="18">
        <v>234.08854999999997</v>
      </c>
      <c r="BB8" s="18">
        <v>613.51</v>
      </c>
      <c r="BC8" s="18">
        <v>613.51</v>
      </c>
      <c r="BD8" s="18">
        <v>445.4379</v>
      </c>
      <c r="BE8" s="18">
        <v>445.4379</v>
      </c>
      <c r="BF8" s="18">
        <v>291.384</v>
      </c>
      <c r="BG8" s="18">
        <v>291.384</v>
      </c>
      <c r="BH8" s="18">
        <v>425.26156249999997</v>
      </c>
      <c r="BI8" s="18">
        <v>425.26156249999997</v>
      </c>
      <c r="BJ8" s="18">
        <v>309.339</v>
      </c>
      <c r="BK8" s="18">
        <v>309.339</v>
      </c>
      <c r="BL8" s="18">
        <v>497.5625</v>
      </c>
      <c r="BM8" s="2">
        <v>355.73776000000004</v>
      </c>
      <c r="BN8" s="18">
        <v>853.30026</v>
      </c>
      <c r="BO8" s="18">
        <v>386.346</v>
      </c>
      <c r="BP8" s="18">
        <v>386.346</v>
      </c>
      <c r="BQ8" s="18">
        <v>13331.3224975</v>
      </c>
      <c r="BR8" s="18">
        <v>13331.3224975</v>
      </c>
      <c r="BS8" s="18">
        <v>508.44</v>
      </c>
      <c r="BT8" s="18">
        <v>508.44</v>
      </c>
      <c r="BU8" s="19">
        <v>27679.524995</v>
      </c>
    </row>
    <row r="9" spans="1:73" ht="12.75">
      <c r="A9" s="17" t="s">
        <v>122</v>
      </c>
      <c r="B9" s="18">
        <v>85.889375</v>
      </c>
      <c r="C9" s="18">
        <v>85.889375</v>
      </c>
      <c r="D9" s="18">
        <v>172.515</v>
      </c>
      <c r="E9" s="18">
        <v>172.515</v>
      </c>
      <c r="F9" s="18">
        <v>205.2630125</v>
      </c>
      <c r="G9" s="18">
        <v>205.2630125</v>
      </c>
      <c r="H9" s="18">
        <v>171.14325000000002</v>
      </c>
      <c r="I9" s="18">
        <v>171.14325000000002</v>
      </c>
      <c r="J9" s="18">
        <v>207.39</v>
      </c>
      <c r="K9" s="18">
        <v>207.39</v>
      </c>
      <c r="L9" s="18">
        <v>258.42375</v>
      </c>
      <c r="M9" s="18">
        <v>258.42375</v>
      </c>
      <c r="N9" s="18">
        <v>165.19706250000002</v>
      </c>
      <c r="O9" s="18">
        <v>165.19706250000002</v>
      </c>
      <c r="P9" s="18">
        <v>91.09931250000001</v>
      </c>
      <c r="Q9" s="18">
        <v>91.09931250000001</v>
      </c>
      <c r="R9" s="18">
        <v>85.22675000000001</v>
      </c>
      <c r="S9" s="2">
        <v>193.92825</v>
      </c>
      <c r="T9" s="18">
        <v>279.155</v>
      </c>
      <c r="U9" s="18">
        <v>136.5791025</v>
      </c>
      <c r="V9" s="18">
        <v>136.5791025</v>
      </c>
      <c r="W9" s="18">
        <v>132.8443</v>
      </c>
      <c r="X9" s="18">
        <v>132.8443</v>
      </c>
      <c r="Y9" s="18">
        <v>170.8951725</v>
      </c>
      <c r="Z9" s="18">
        <v>170.8951725</v>
      </c>
      <c r="AA9" s="18">
        <v>93.7265625</v>
      </c>
      <c r="AB9" s="18">
        <v>93.7265625</v>
      </c>
      <c r="AC9" s="18">
        <v>215.93902500000002</v>
      </c>
      <c r="AD9" s="18">
        <v>215.93902500000002</v>
      </c>
      <c r="AE9" s="18">
        <v>200.77925</v>
      </c>
      <c r="AF9" s="18">
        <v>200.77925</v>
      </c>
      <c r="AG9" s="18">
        <v>181.195</v>
      </c>
      <c r="AH9" s="18">
        <v>181.195</v>
      </c>
      <c r="AI9" s="18">
        <v>238.66900000000004</v>
      </c>
      <c r="AJ9" s="18">
        <v>238.66900000000004</v>
      </c>
      <c r="AK9" s="18">
        <v>114.08775</v>
      </c>
      <c r="AL9" s="18">
        <v>114.08775</v>
      </c>
      <c r="AM9" s="18">
        <v>220.25906875000004</v>
      </c>
      <c r="AN9" s="18">
        <v>220.25906875000004</v>
      </c>
      <c r="AO9" s="18">
        <v>131.746125</v>
      </c>
      <c r="AP9" s="2">
        <v>147.9378125</v>
      </c>
      <c r="AQ9" s="18">
        <v>279.6839375</v>
      </c>
      <c r="AR9" s="18">
        <v>149.84625</v>
      </c>
      <c r="AS9" s="18">
        <v>149.84625</v>
      </c>
      <c r="AT9" s="18">
        <v>166.50875</v>
      </c>
      <c r="AU9" s="18">
        <v>166.50875</v>
      </c>
      <c r="AV9" s="18">
        <v>155.53475</v>
      </c>
      <c r="AW9" s="18">
        <v>155.53475</v>
      </c>
      <c r="AX9" s="18">
        <v>100.98095</v>
      </c>
      <c r="AY9" s="18">
        <v>100.98095</v>
      </c>
      <c r="AZ9" s="18">
        <v>95.4834875</v>
      </c>
      <c r="BA9" s="18">
        <v>95.4834875</v>
      </c>
      <c r="BB9" s="18">
        <v>250.2475</v>
      </c>
      <c r="BC9" s="18">
        <v>250.2475</v>
      </c>
      <c r="BD9" s="18">
        <v>181.691775</v>
      </c>
      <c r="BE9" s="18">
        <v>181.691775</v>
      </c>
      <c r="BF9" s="18">
        <v>118.85400000000001</v>
      </c>
      <c r="BG9" s="18">
        <v>118.85400000000001</v>
      </c>
      <c r="BH9" s="18">
        <v>173.461953125</v>
      </c>
      <c r="BI9" s="18">
        <v>173.461953125</v>
      </c>
      <c r="BJ9" s="18">
        <v>126.17775</v>
      </c>
      <c r="BK9" s="18">
        <v>126.17775</v>
      </c>
      <c r="BL9" s="18">
        <v>202.953125</v>
      </c>
      <c r="BM9" s="2">
        <v>145.10356000000002</v>
      </c>
      <c r="BN9" s="18">
        <v>348.056685</v>
      </c>
      <c r="BO9" s="18">
        <v>157.5885</v>
      </c>
      <c r="BP9" s="18">
        <v>157.5885</v>
      </c>
      <c r="BQ9" s="18">
        <v>5437.776281875001</v>
      </c>
      <c r="BR9" s="18">
        <v>5437.776281875001</v>
      </c>
      <c r="BS9" s="18">
        <v>207.39</v>
      </c>
      <c r="BT9" s="18">
        <v>207.39</v>
      </c>
      <c r="BU9" s="19">
        <v>11290.332563750002</v>
      </c>
    </row>
    <row r="10" spans="1:73" ht="12.75">
      <c r="A10" s="17" t="s">
        <v>123</v>
      </c>
      <c r="B10" s="18">
        <v>66.495</v>
      </c>
      <c r="C10" s="18">
        <v>66.495</v>
      </c>
      <c r="D10" s="18">
        <v>133.56</v>
      </c>
      <c r="E10" s="18">
        <v>133.56</v>
      </c>
      <c r="F10" s="18">
        <v>158.9133</v>
      </c>
      <c r="G10" s="18">
        <v>158.9133</v>
      </c>
      <c r="H10" s="18">
        <v>132.49800000000002</v>
      </c>
      <c r="I10" s="18">
        <v>132.49800000000002</v>
      </c>
      <c r="J10" s="18">
        <v>160.56</v>
      </c>
      <c r="K10" s="18">
        <v>160.56</v>
      </c>
      <c r="L10" s="18">
        <v>200.07</v>
      </c>
      <c r="M10" s="18">
        <v>200.07</v>
      </c>
      <c r="N10" s="18">
        <v>127.8945</v>
      </c>
      <c r="O10" s="18">
        <v>127.8945</v>
      </c>
      <c r="P10" s="18">
        <v>70.52850000000001</v>
      </c>
      <c r="Q10" s="18">
        <v>70.52850000000001</v>
      </c>
      <c r="R10" s="18">
        <v>65.982</v>
      </c>
      <c r="S10" s="2">
        <v>150.13799999999998</v>
      </c>
      <c r="T10" s="18">
        <v>216.12</v>
      </c>
      <c r="U10" s="18">
        <v>105.73866</v>
      </c>
      <c r="V10" s="18">
        <v>105.73866</v>
      </c>
      <c r="W10" s="18">
        <v>102.84719999999999</v>
      </c>
      <c r="X10" s="18">
        <v>102.84719999999999</v>
      </c>
      <c r="Y10" s="18">
        <v>132.30594</v>
      </c>
      <c r="Z10" s="18">
        <v>132.30594</v>
      </c>
      <c r="AA10" s="18">
        <v>72.5625</v>
      </c>
      <c r="AB10" s="18">
        <v>72.5625</v>
      </c>
      <c r="AC10" s="18">
        <v>167.1786</v>
      </c>
      <c r="AD10" s="18">
        <v>167.1786</v>
      </c>
      <c r="AE10" s="18">
        <v>155.442</v>
      </c>
      <c r="AF10" s="18">
        <v>155.442</v>
      </c>
      <c r="AG10" s="18">
        <v>140.28</v>
      </c>
      <c r="AH10" s="18">
        <v>140.28</v>
      </c>
      <c r="AI10" s="18">
        <v>184.776</v>
      </c>
      <c r="AJ10" s="18">
        <v>184.776</v>
      </c>
      <c r="AK10" s="18">
        <v>88.326</v>
      </c>
      <c r="AL10" s="18">
        <v>88.326</v>
      </c>
      <c r="AM10" s="18">
        <v>170.52315</v>
      </c>
      <c r="AN10" s="18">
        <v>170.52315</v>
      </c>
      <c r="AO10" s="18">
        <v>101.99699999999999</v>
      </c>
      <c r="AP10" s="2">
        <v>114.5325</v>
      </c>
      <c r="AQ10" s="18">
        <v>216.52949999999998</v>
      </c>
      <c r="AR10" s="18">
        <v>116.01</v>
      </c>
      <c r="AS10" s="18">
        <v>116.01</v>
      </c>
      <c r="AT10" s="18">
        <v>128.91</v>
      </c>
      <c r="AU10" s="18">
        <v>128.91</v>
      </c>
      <c r="AV10" s="18">
        <v>120.41400000000002</v>
      </c>
      <c r="AW10" s="18">
        <v>120.41400000000002</v>
      </c>
      <c r="AX10" s="18">
        <v>78.1788</v>
      </c>
      <c r="AY10" s="18">
        <v>78.1788</v>
      </c>
      <c r="AZ10" s="18">
        <v>73.92269999999999</v>
      </c>
      <c r="BA10" s="18">
        <v>73.92269999999999</v>
      </c>
      <c r="BB10" s="18">
        <v>193.74</v>
      </c>
      <c r="BC10" s="18">
        <v>193.74</v>
      </c>
      <c r="BD10" s="18">
        <v>140.6646</v>
      </c>
      <c r="BE10" s="18">
        <v>140.6646</v>
      </c>
      <c r="BF10" s="18">
        <v>92.016</v>
      </c>
      <c r="BG10" s="18">
        <v>92.016</v>
      </c>
      <c r="BH10" s="18">
        <v>134.293125</v>
      </c>
      <c r="BI10" s="18">
        <v>134.293125</v>
      </c>
      <c r="BJ10" s="18">
        <v>97.68599999999999</v>
      </c>
      <c r="BK10" s="18">
        <v>97.68599999999999</v>
      </c>
      <c r="BL10" s="18">
        <v>157.125</v>
      </c>
      <c r="BM10" s="2">
        <v>112.33824</v>
      </c>
      <c r="BN10" s="18">
        <v>269.46324</v>
      </c>
      <c r="BO10" s="18">
        <v>122.004</v>
      </c>
      <c r="BP10" s="18">
        <v>122.004</v>
      </c>
      <c r="BQ10" s="18">
        <v>4209.891314999999</v>
      </c>
      <c r="BR10" s="18">
        <v>4209.891314999999</v>
      </c>
      <c r="BS10" s="18">
        <v>160.56</v>
      </c>
      <c r="BT10" s="18">
        <v>160.56</v>
      </c>
      <c r="BU10" s="19">
        <v>8740.902629999999</v>
      </c>
    </row>
    <row r="11" spans="1:73" ht="12.75">
      <c r="A11" s="17" t="s">
        <v>124</v>
      </c>
      <c r="B11" s="18">
        <v>7.56</v>
      </c>
      <c r="C11" s="18">
        <v>7.56</v>
      </c>
      <c r="D11" s="18">
        <v>51.945</v>
      </c>
      <c r="E11" s="18">
        <v>51.945</v>
      </c>
      <c r="F11" s="18">
        <v>52.97109999999999</v>
      </c>
      <c r="G11" s="18">
        <v>52.97109999999999</v>
      </c>
      <c r="H11" s="18">
        <v>51.37494623746703</v>
      </c>
      <c r="I11" s="18">
        <v>51.37494623746703</v>
      </c>
      <c r="J11" s="18">
        <v>101.90194588465299</v>
      </c>
      <c r="K11" s="18">
        <v>101.90194588465299</v>
      </c>
      <c r="L11" s="18">
        <v>61.8769054282187</v>
      </c>
      <c r="M11" s="18">
        <v>61.8769054282187</v>
      </c>
      <c r="N11" s="18">
        <v>23.6775</v>
      </c>
      <c r="O11" s="18">
        <v>23.6775</v>
      </c>
      <c r="P11" s="18">
        <v>16.632</v>
      </c>
      <c r="Q11" s="18">
        <v>16.632</v>
      </c>
      <c r="R11" s="18">
        <v>39.641</v>
      </c>
      <c r="S11" s="2">
        <v>50.046</v>
      </c>
      <c r="T11" s="18">
        <v>89.687</v>
      </c>
      <c r="U11" s="18">
        <v>36.4036</v>
      </c>
      <c r="V11" s="18">
        <v>36.4036</v>
      </c>
      <c r="W11" s="18">
        <v>57.53360625610948</v>
      </c>
      <c r="X11" s="18">
        <v>57.53360625610948</v>
      </c>
      <c r="Y11" s="18">
        <v>33.786719999999995</v>
      </c>
      <c r="Z11" s="18">
        <v>33.786719999999995</v>
      </c>
      <c r="AA11" s="18">
        <v>0</v>
      </c>
      <c r="AB11" s="18">
        <v>0</v>
      </c>
      <c r="AC11" s="18">
        <v>65.96369999999999</v>
      </c>
      <c r="AD11" s="18">
        <v>65.96369999999999</v>
      </c>
      <c r="AE11" s="18">
        <v>28</v>
      </c>
      <c r="AF11" s="18">
        <v>28</v>
      </c>
      <c r="AG11" s="18">
        <v>76.81436378378379</v>
      </c>
      <c r="AH11" s="18">
        <v>76.81436378378379</v>
      </c>
      <c r="AI11" s="18">
        <v>36.96911275080907</v>
      </c>
      <c r="AJ11" s="18">
        <v>36.96911275080907</v>
      </c>
      <c r="AK11" s="18">
        <v>0</v>
      </c>
      <c r="AL11" s="18">
        <v>0</v>
      </c>
      <c r="AM11" s="18">
        <v>80.8848479129129</v>
      </c>
      <c r="AN11" s="18">
        <v>80.8848479129129</v>
      </c>
      <c r="AO11" s="18">
        <v>13.86</v>
      </c>
      <c r="AP11" s="2">
        <v>51.1631535483871</v>
      </c>
      <c r="AQ11" s="18">
        <v>65.0231535483871</v>
      </c>
      <c r="AR11" s="18">
        <v>48.73716310679611</v>
      </c>
      <c r="AS11" s="18">
        <v>48.73716310679611</v>
      </c>
      <c r="AT11" s="18">
        <v>17.874238827586208</v>
      </c>
      <c r="AU11" s="18">
        <v>17.874238827586208</v>
      </c>
      <c r="AV11" s="18">
        <v>19.15845069049553</v>
      </c>
      <c r="AW11" s="18">
        <v>19.15845069049553</v>
      </c>
      <c r="AX11" s="18">
        <v>39.5192</v>
      </c>
      <c r="AY11" s="18">
        <v>39.5192</v>
      </c>
      <c r="AZ11" s="18">
        <v>15.897599999999999</v>
      </c>
      <c r="BA11" s="18">
        <v>15.897599999999999</v>
      </c>
      <c r="BB11" s="18">
        <v>69.1581256091954</v>
      </c>
      <c r="BC11" s="18">
        <v>69.1581256091954</v>
      </c>
      <c r="BD11" s="18">
        <v>55.976400000000005</v>
      </c>
      <c r="BE11" s="18">
        <v>55.976400000000005</v>
      </c>
      <c r="BF11" s="18">
        <v>13.122000000000003</v>
      </c>
      <c r="BG11" s="18">
        <v>13.122000000000003</v>
      </c>
      <c r="BH11" s="18">
        <v>67.1465625</v>
      </c>
      <c r="BI11" s="18">
        <v>67.1465625</v>
      </c>
      <c r="BJ11" s="18">
        <v>12.15</v>
      </c>
      <c r="BK11" s="18">
        <v>12.15</v>
      </c>
      <c r="BL11" s="18">
        <v>89.16485488372092</v>
      </c>
      <c r="BM11" s="2">
        <v>9.046080000000002</v>
      </c>
      <c r="BN11" s="18">
        <v>98.21093488372092</v>
      </c>
      <c r="BO11" s="18">
        <v>81.33600000000001</v>
      </c>
      <c r="BP11" s="18">
        <v>81.33600000000001</v>
      </c>
      <c r="BQ11" s="18">
        <v>1375.3902315354824</v>
      </c>
      <c r="BR11" s="18">
        <v>1375.3902315354824</v>
      </c>
      <c r="BS11" s="18">
        <v>101.90194588465299</v>
      </c>
      <c r="BT11" s="18">
        <v>101.90194588465299</v>
      </c>
      <c r="BU11" s="19">
        <v>2954.5843548402704</v>
      </c>
    </row>
    <row r="12" spans="1:73" ht="12.75">
      <c r="A12" s="16" t="s">
        <v>125</v>
      </c>
      <c r="B12" s="20">
        <v>734.4881249999999</v>
      </c>
      <c r="C12" s="20">
        <v>734.4881249999999</v>
      </c>
      <c r="D12" s="20">
        <v>1436.79</v>
      </c>
      <c r="E12" s="20">
        <v>1436.79</v>
      </c>
      <c r="F12" s="20">
        <v>1724.9321375</v>
      </c>
      <c r="G12" s="20">
        <v>1724.9321375</v>
      </c>
      <c r="H12" s="20">
        <v>1426.7108037625333</v>
      </c>
      <c r="I12" s="20">
        <v>1426.7108037625333</v>
      </c>
      <c r="J12" s="20">
        <v>1678.9260541153471</v>
      </c>
      <c r="K12" s="20">
        <v>1678.9260541153471</v>
      </c>
      <c r="L12" s="20">
        <v>2160.3123445717815</v>
      </c>
      <c r="M12" s="20">
        <v>2160.3123445717815</v>
      </c>
      <c r="N12" s="20">
        <v>1406.5566875</v>
      </c>
      <c r="O12" s="20">
        <v>1406.5566875</v>
      </c>
      <c r="P12" s="20">
        <v>763.8749375000001</v>
      </c>
      <c r="Q12" s="20">
        <v>763.8749375000001</v>
      </c>
      <c r="R12" s="20">
        <v>694.90725</v>
      </c>
      <c r="S12" s="21">
        <v>1624.50075</v>
      </c>
      <c r="T12" s="20">
        <v>2319.408</v>
      </c>
      <c r="U12" s="20">
        <v>1133.7845475000001</v>
      </c>
      <c r="V12" s="20">
        <v>1133.7845475000001</v>
      </c>
      <c r="W12" s="20">
        <v>1084.9160937438905</v>
      </c>
      <c r="X12" s="20">
        <v>1084.9160937438905</v>
      </c>
      <c r="Y12" s="20">
        <v>1439.1423575</v>
      </c>
      <c r="Z12" s="20">
        <v>1439.1423575</v>
      </c>
      <c r="AA12" s="20">
        <v>813.3046875</v>
      </c>
      <c r="AB12" s="20">
        <v>813.3046875</v>
      </c>
      <c r="AC12" s="20">
        <v>1801.3297750000002</v>
      </c>
      <c r="AD12" s="20">
        <v>1801.3297750000002</v>
      </c>
      <c r="AE12" s="20">
        <v>1704.24575</v>
      </c>
      <c r="AF12" s="20">
        <v>1704.24575</v>
      </c>
      <c r="AG12" s="20">
        <v>1482.6046362162162</v>
      </c>
      <c r="AH12" s="20">
        <v>1482.6046362162162</v>
      </c>
      <c r="AI12" s="20">
        <v>2017.280887249191</v>
      </c>
      <c r="AJ12" s="20">
        <v>2017.280887249191</v>
      </c>
      <c r="AK12" s="20">
        <v>989.9872499999999</v>
      </c>
      <c r="AL12" s="20">
        <v>989.9872499999999</v>
      </c>
      <c r="AM12" s="20">
        <v>1815.7594583370874</v>
      </c>
      <c r="AN12" s="20">
        <v>1815.7594583370874</v>
      </c>
      <c r="AO12" s="20">
        <v>1124.3563749999998</v>
      </c>
      <c r="AP12" s="21">
        <v>1224.069283951613</v>
      </c>
      <c r="AQ12" s="20">
        <v>2348.4256589516126</v>
      </c>
      <c r="AR12" s="20">
        <v>1234.7605868932037</v>
      </c>
      <c r="AS12" s="20">
        <v>1234.7605868932037</v>
      </c>
      <c r="AT12" s="20">
        <v>1419.8310111724138</v>
      </c>
      <c r="AU12" s="20">
        <v>1419.8310111724138</v>
      </c>
      <c r="AV12" s="20">
        <v>1312.2157993095045</v>
      </c>
      <c r="AW12" s="20">
        <v>1312.2157993095045</v>
      </c>
      <c r="AX12" s="20">
        <v>836.73485</v>
      </c>
      <c r="AY12" s="20">
        <v>836.73485</v>
      </c>
      <c r="AZ12" s="20">
        <v>807.6526624999999</v>
      </c>
      <c r="BA12" s="20">
        <v>807.6526624999999</v>
      </c>
      <c r="BB12" s="20">
        <v>2091.9333743908046</v>
      </c>
      <c r="BC12" s="20">
        <v>2091.9333743908046</v>
      </c>
      <c r="BD12" s="20">
        <v>1512.389325</v>
      </c>
      <c r="BE12" s="20">
        <v>1512.389325</v>
      </c>
      <c r="BF12" s="20">
        <v>1014.9740000000002</v>
      </c>
      <c r="BG12" s="20">
        <v>1014.9740000000002</v>
      </c>
      <c r="BH12" s="20">
        <v>1429.805546875</v>
      </c>
      <c r="BI12" s="20">
        <v>1429.805546875</v>
      </c>
      <c r="BJ12" s="20">
        <v>1077.74725</v>
      </c>
      <c r="BK12" s="20">
        <v>1077.74725</v>
      </c>
      <c r="BL12" s="20">
        <v>1658.728520116279</v>
      </c>
      <c r="BM12" s="21">
        <v>1241.82836</v>
      </c>
      <c r="BN12" s="20">
        <v>2900.556880116279</v>
      </c>
      <c r="BO12" s="20">
        <v>1279.6255</v>
      </c>
      <c r="BP12" s="20">
        <v>1279.6255</v>
      </c>
      <c r="BQ12" s="20">
        <v>45522.0809240895</v>
      </c>
      <c r="BR12" s="20">
        <v>45522.0809240895</v>
      </c>
      <c r="BS12" s="20">
        <v>1678.9260541153471</v>
      </c>
      <c r="BT12" s="20">
        <v>1678.9260541153471</v>
      </c>
      <c r="BU12" s="22">
        <v>94402.01395640973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 Excel</Application>
  <DocSecurity>0</DocSecurity>
  <Template/>
  <Manager/>
  <Company>Ingenus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M. Fulton, III</dc:creator>
  <cp:keywords/>
  <dc:description/>
  <cp:lastModifiedBy>Scott M. Fulton, III</cp:lastModifiedBy>
  <dcterms:created xsi:type="dcterms:W3CDTF">2003-10-06T16:03:16Z</dcterms:created>
  <dcterms:modified xsi:type="dcterms:W3CDTF">2013-01-11T14:07:21Z</dcterms:modified>
  <cp:category/>
  <cp:version/>
  <cp:contentType/>
  <cp:contentStatus/>
</cp:coreProperties>
</file>